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020_01 - Stavební úpravy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'2020_01 - Stavební úpravy...'!$C$148:$K$1393</definedName>
    <definedName name="_xlnm.Print_Area" localSheetId="1">'2020_01 - Stavební úpravy...'!$C$4:$J$76,'2020_01 - Stavební úpravy...'!$C$82:$J$132,'2020_01 - Stavební úpravy...'!$C$138:$K$1393</definedName>
    <definedName name="_xlnm.Print_Titles" localSheetId="1">'2020_01 - Stavební úpravy...'!$148:$148</definedName>
    <definedName name="_xlnm.Print_Area" localSheetId="2">'Seznam figur'!$C$4:$G$287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1392"/>
  <c r="BH1392"/>
  <c r="BG1392"/>
  <c r="BF1392"/>
  <c r="T1392"/>
  <c r="T1391"/>
  <c r="R1392"/>
  <c r="R1391"/>
  <c r="P1392"/>
  <c r="P1391"/>
  <c r="BI1386"/>
  <c r="BH1386"/>
  <c r="BG1386"/>
  <c r="BF1386"/>
  <c r="T1386"/>
  <c r="R1386"/>
  <c r="P1386"/>
  <c r="BI1381"/>
  <c r="BH1381"/>
  <c r="BG1381"/>
  <c r="BF1381"/>
  <c r="T1381"/>
  <c r="R1381"/>
  <c r="P1381"/>
  <c r="BI1376"/>
  <c r="BH1376"/>
  <c r="BG1376"/>
  <c r="BF1376"/>
  <c r="T1376"/>
  <c r="R1376"/>
  <c r="P1376"/>
  <c r="BI1371"/>
  <c r="BH1371"/>
  <c r="BG1371"/>
  <c r="BF1371"/>
  <c r="T1371"/>
  <c r="R1371"/>
  <c r="P1371"/>
  <c r="BI1367"/>
  <c r="BH1367"/>
  <c r="BG1367"/>
  <c r="BF1367"/>
  <c r="T1367"/>
  <c r="R1367"/>
  <c r="P1367"/>
  <c r="BI1363"/>
  <c r="BH1363"/>
  <c r="BG1363"/>
  <c r="BF1363"/>
  <c r="T1363"/>
  <c r="R1363"/>
  <c r="P1363"/>
  <c r="BI1358"/>
  <c r="BH1358"/>
  <c r="BG1358"/>
  <c r="BF1358"/>
  <c r="T1358"/>
  <c r="R1358"/>
  <c r="P1358"/>
  <c r="BI1346"/>
  <c r="BH1346"/>
  <c r="BG1346"/>
  <c r="BF1346"/>
  <c r="T1346"/>
  <c r="R1346"/>
  <c r="P1346"/>
  <c r="BI1343"/>
  <c r="BH1343"/>
  <c r="BG1343"/>
  <c r="BF1343"/>
  <c r="T1343"/>
  <c r="R1343"/>
  <c r="P1343"/>
  <c r="BI1338"/>
  <c r="BH1338"/>
  <c r="BG1338"/>
  <c r="BF1338"/>
  <c r="T1338"/>
  <c r="R1338"/>
  <c r="P1338"/>
  <c r="BI1333"/>
  <c r="BH1333"/>
  <c r="BG1333"/>
  <c r="BF1333"/>
  <c r="T1333"/>
  <c r="R1333"/>
  <c r="P1333"/>
  <c r="BI1329"/>
  <c r="BH1329"/>
  <c r="BG1329"/>
  <c r="BF1329"/>
  <c r="T1329"/>
  <c r="R1329"/>
  <c r="P1329"/>
  <c r="BI1325"/>
  <c r="BH1325"/>
  <c r="BG1325"/>
  <c r="BF1325"/>
  <c r="T1325"/>
  <c r="R1325"/>
  <c r="P1325"/>
  <c r="BI1321"/>
  <c r="BH1321"/>
  <c r="BG1321"/>
  <c r="BF1321"/>
  <c r="T1321"/>
  <c r="R1321"/>
  <c r="P1321"/>
  <c r="BI1317"/>
  <c r="BH1317"/>
  <c r="BG1317"/>
  <c r="BF1317"/>
  <c r="T1317"/>
  <c r="R1317"/>
  <c r="P1317"/>
  <c r="BI1312"/>
  <c r="BH1312"/>
  <c r="BG1312"/>
  <c r="BF1312"/>
  <c r="T1312"/>
  <c r="R1312"/>
  <c r="P1312"/>
  <c r="BI1306"/>
  <c r="BH1306"/>
  <c r="BG1306"/>
  <c r="BF1306"/>
  <c r="T1306"/>
  <c r="R1306"/>
  <c r="P1306"/>
  <c r="BI1297"/>
  <c r="BH1297"/>
  <c r="BG1297"/>
  <c r="BF1297"/>
  <c r="T1297"/>
  <c r="R1297"/>
  <c r="P1297"/>
  <c r="BI1292"/>
  <c r="BH1292"/>
  <c r="BG1292"/>
  <c r="BF1292"/>
  <c r="T1292"/>
  <c r="R1292"/>
  <c r="P1292"/>
  <c r="BI1288"/>
  <c r="BH1288"/>
  <c r="BG1288"/>
  <c r="BF1288"/>
  <c r="T1288"/>
  <c r="R1288"/>
  <c r="P1288"/>
  <c r="BI1284"/>
  <c r="BH1284"/>
  <c r="BG1284"/>
  <c r="BF1284"/>
  <c r="T1284"/>
  <c r="R1284"/>
  <c r="P1284"/>
  <c r="BI1280"/>
  <c r="BH1280"/>
  <c r="BG1280"/>
  <c r="BF1280"/>
  <c r="T1280"/>
  <c r="R1280"/>
  <c r="P1280"/>
  <c r="BI1276"/>
  <c r="BH1276"/>
  <c r="BG1276"/>
  <c r="BF1276"/>
  <c r="T1276"/>
  <c r="R1276"/>
  <c r="P1276"/>
  <c r="BI1269"/>
  <c r="BH1269"/>
  <c r="BG1269"/>
  <c r="BF1269"/>
  <c r="T1269"/>
  <c r="R1269"/>
  <c r="P1269"/>
  <c r="BI1266"/>
  <c r="BH1266"/>
  <c r="BG1266"/>
  <c r="BF1266"/>
  <c r="T1266"/>
  <c r="R1266"/>
  <c r="P1266"/>
  <c r="BI1264"/>
  <c r="BH1264"/>
  <c r="BG1264"/>
  <c r="BF1264"/>
  <c r="T1264"/>
  <c r="R1264"/>
  <c r="P1264"/>
  <c r="BI1259"/>
  <c r="BH1259"/>
  <c r="BG1259"/>
  <c r="BF1259"/>
  <c r="T1259"/>
  <c r="R1259"/>
  <c r="P1259"/>
  <c r="BI1255"/>
  <c r="BH1255"/>
  <c r="BG1255"/>
  <c r="BF1255"/>
  <c r="T1255"/>
  <c r="R1255"/>
  <c r="P1255"/>
  <c r="BI1250"/>
  <c r="BH1250"/>
  <c r="BG1250"/>
  <c r="BF1250"/>
  <c r="T1250"/>
  <c r="R1250"/>
  <c r="P1250"/>
  <c r="BI1234"/>
  <c r="BH1234"/>
  <c r="BG1234"/>
  <c r="BF1234"/>
  <c r="T1234"/>
  <c r="R1234"/>
  <c r="P1234"/>
  <c r="BI1218"/>
  <c r="BH1218"/>
  <c r="BG1218"/>
  <c r="BF1218"/>
  <c r="T1218"/>
  <c r="R1218"/>
  <c r="P1218"/>
  <c r="BI1213"/>
  <c r="BH1213"/>
  <c r="BG1213"/>
  <c r="BF1213"/>
  <c r="T1213"/>
  <c r="R1213"/>
  <c r="P1213"/>
  <c r="BI1197"/>
  <c r="BH1197"/>
  <c r="BG1197"/>
  <c r="BF1197"/>
  <c r="T1197"/>
  <c r="R1197"/>
  <c r="P1197"/>
  <c r="BI1181"/>
  <c r="BH1181"/>
  <c r="BG1181"/>
  <c r="BF1181"/>
  <c r="T1181"/>
  <c r="R1181"/>
  <c r="P1181"/>
  <c r="BI1178"/>
  <c r="BH1178"/>
  <c r="BG1178"/>
  <c r="BF1178"/>
  <c r="T1178"/>
  <c r="R1178"/>
  <c r="P1178"/>
  <c r="BI1174"/>
  <c r="BH1174"/>
  <c r="BG1174"/>
  <c r="BF1174"/>
  <c r="T1174"/>
  <c r="R1174"/>
  <c r="P1174"/>
  <c r="BI1170"/>
  <c r="BH1170"/>
  <c r="BG1170"/>
  <c r="BF1170"/>
  <c r="T1170"/>
  <c r="R1170"/>
  <c r="P1170"/>
  <c r="BI1166"/>
  <c r="BH1166"/>
  <c r="BG1166"/>
  <c r="BF1166"/>
  <c r="T1166"/>
  <c r="R1166"/>
  <c r="P1166"/>
  <c r="BI1163"/>
  <c r="BH1163"/>
  <c r="BG1163"/>
  <c r="BF1163"/>
  <c r="T1163"/>
  <c r="R1163"/>
  <c r="P1163"/>
  <c r="BI1159"/>
  <c r="BH1159"/>
  <c r="BG1159"/>
  <c r="BF1159"/>
  <c r="T1159"/>
  <c r="R1159"/>
  <c r="P1159"/>
  <c r="BI1155"/>
  <c r="BH1155"/>
  <c r="BG1155"/>
  <c r="BF1155"/>
  <c r="T1155"/>
  <c r="R1155"/>
  <c r="P1155"/>
  <c r="BI1150"/>
  <c r="BH1150"/>
  <c r="BG1150"/>
  <c r="BF1150"/>
  <c r="T1150"/>
  <c r="R1150"/>
  <c r="P1150"/>
  <c r="BI1131"/>
  <c r="BH1131"/>
  <c r="BG1131"/>
  <c r="BF1131"/>
  <c r="T1131"/>
  <c r="R1131"/>
  <c r="P1131"/>
  <c r="BI1112"/>
  <c r="BH1112"/>
  <c r="BG1112"/>
  <c r="BF1112"/>
  <c r="T1112"/>
  <c r="R1112"/>
  <c r="P1112"/>
  <c r="BI1108"/>
  <c r="BH1108"/>
  <c r="BG1108"/>
  <c r="BF1108"/>
  <c r="T1108"/>
  <c r="R1108"/>
  <c r="P1108"/>
  <c r="BI1099"/>
  <c r="BH1099"/>
  <c r="BG1099"/>
  <c r="BF1099"/>
  <c r="T1099"/>
  <c r="R1099"/>
  <c r="P1099"/>
  <c r="BI1094"/>
  <c r="BH1094"/>
  <c r="BG1094"/>
  <c r="BF1094"/>
  <c r="T1094"/>
  <c r="R1094"/>
  <c r="P1094"/>
  <c r="BI1075"/>
  <c r="BH1075"/>
  <c r="BG1075"/>
  <c r="BF1075"/>
  <c r="T1075"/>
  <c r="R1075"/>
  <c r="P1075"/>
  <c r="BI1066"/>
  <c r="BH1066"/>
  <c r="BG1066"/>
  <c r="BF1066"/>
  <c r="T1066"/>
  <c r="R1066"/>
  <c r="P1066"/>
  <c r="BI1051"/>
  <c r="BH1051"/>
  <c r="BG1051"/>
  <c r="BF1051"/>
  <c r="T1051"/>
  <c r="R1051"/>
  <c r="P1051"/>
  <c r="BI1047"/>
  <c r="BH1047"/>
  <c r="BG1047"/>
  <c r="BF1047"/>
  <c r="T1047"/>
  <c r="R1047"/>
  <c r="P1047"/>
  <c r="BI1043"/>
  <c r="BH1043"/>
  <c r="BG1043"/>
  <c r="BF1043"/>
  <c r="T1043"/>
  <c r="R1043"/>
  <c r="P1043"/>
  <c r="BI1038"/>
  <c r="BH1038"/>
  <c r="BG1038"/>
  <c r="BF1038"/>
  <c r="T1038"/>
  <c r="R1038"/>
  <c r="P1038"/>
  <c r="BI1034"/>
  <c r="BH1034"/>
  <c r="BG1034"/>
  <c r="BF1034"/>
  <c r="T1034"/>
  <c r="R1034"/>
  <c r="P1034"/>
  <c r="BI1030"/>
  <c r="BH1030"/>
  <c r="BG1030"/>
  <c r="BF1030"/>
  <c r="T1030"/>
  <c r="R1030"/>
  <c r="P1030"/>
  <c r="BI1026"/>
  <c r="BH1026"/>
  <c r="BG1026"/>
  <c r="BF1026"/>
  <c r="T1026"/>
  <c r="R1026"/>
  <c r="P1026"/>
  <c r="BI1023"/>
  <c r="BH1023"/>
  <c r="BG1023"/>
  <c r="BF1023"/>
  <c r="T1023"/>
  <c r="R1023"/>
  <c r="P1023"/>
  <c r="BI1021"/>
  <c r="BH1021"/>
  <c r="BG1021"/>
  <c r="BF1021"/>
  <c r="T1021"/>
  <c r="R1021"/>
  <c r="P1021"/>
  <c r="BI1017"/>
  <c r="BH1017"/>
  <c r="BG1017"/>
  <c r="BF1017"/>
  <c r="T1017"/>
  <c r="R1017"/>
  <c r="P1017"/>
  <c r="BI1013"/>
  <c r="BH1013"/>
  <c r="BG1013"/>
  <c r="BF1013"/>
  <c r="T1013"/>
  <c r="R1013"/>
  <c r="P1013"/>
  <c r="BI1009"/>
  <c r="BH1009"/>
  <c r="BG1009"/>
  <c r="BF1009"/>
  <c r="T1009"/>
  <c r="R1009"/>
  <c r="P1009"/>
  <c r="BI1003"/>
  <c r="BH1003"/>
  <c r="BG1003"/>
  <c r="BF1003"/>
  <c r="T1003"/>
  <c r="R1003"/>
  <c r="P1003"/>
  <c r="BI1001"/>
  <c r="BH1001"/>
  <c r="BG1001"/>
  <c r="BF1001"/>
  <c r="T1001"/>
  <c r="R1001"/>
  <c r="P1001"/>
  <c r="BI999"/>
  <c r="BH999"/>
  <c r="BG999"/>
  <c r="BF999"/>
  <c r="T999"/>
  <c r="R999"/>
  <c r="P999"/>
  <c r="BI997"/>
  <c r="BH997"/>
  <c r="BG997"/>
  <c r="BF997"/>
  <c r="T997"/>
  <c r="R997"/>
  <c r="P997"/>
  <c r="BI995"/>
  <c r="BH995"/>
  <c r="BG995"/>
  <c r="BF995"/>
  <c r="T995"/>
  <c r="R995"/>
  <c r="P995"/>
  <c r="BI993"/>
  <c r="BH993"/>
  <c r="BG993"/>
  <c r="BF993"/>
  <c r="T993"/>
  <c r="R993"/>
  <c r="P993"/>
  <c r="BI990"/>
  <c r="BH990"/>
  <c r="BG990"/>
  <c r="BF990"/>
  <c r="T990"/>
  <c r="R990"/>
  <c r="P990"/>
  <c r="BI983"/>
  <c r="BH983"/>
  <c r="BG983"/>
  <c r="BF983"/>
  <c r="T983"/>
  <c r="R983"/>
  <c r="P983"/>
  <c r="BI981"/>
  <c r="BH981"/>
  <c r="BG981"/>
  <c r="BF981"/>
  <c r="T981"/>
  <c r="R981"/>
  <c r="P981"/>
  <c r="BI977"/>
  <c r="BH977"/>
  <c r="BG977"/>
  <c r="BF977"/>
  <c r="T977"/>
  <c r="R977"/>
  <c r="P977"/>
  <c r="BI975"/>
  <c r="BH975"/>
  <c r="BG975"/>
  <c r="BF975"/>
  <c r="T975"/>
  <c r="R975"/>
  <c r="P975"/>
  <c r="BI973"/>
  <c r="BH973"/>
  <c r="BG973"/>
  <c r="BF973"/>
  <c r="T973"/>
  <c r="R973"/>
  <c r="P973"/>
  <c r="BI971"/>
  <c r="BH971"/>
  <c r="BG971"/>
  <c r="BF971"/>
  <c r="T971"/>
  <c r="R971"/>
  <c r="P971"/>
  <c r="BI969"/>
  <c r="BH969"/>
  <c r="BG969"/>
  <c r="BF969"/>
  <c r="T969"/>
  <c r="R969"/>
  <c r="P969"/>
  <c r="BI967"/>
  <c r="BH967"/>
  <c r="BG967"/>
  <c r="BF967"/>
  <c r="T967"/>
  <c r="R967"/>
  <c r="P967"/>
  <c r="BI965"/>
  <c r="BH965"/>
  <c r="BG965"/>
  <c r="BF965"/>
  <c r="T965"/>
  <c r="R965"/>
  <c r="P965"/>
  <c r="BI963"/>
  <c r="BH963"/>
  <c r="BG963"/>
  <c r="BF963"/>
  <c r="T963"/>
  <c r="R963"/>
  <c r="P963"/>
  <c r="BI956"/>
  <c r="BH956"/>
  <c r="BG956"/>
  <c r="BF956"/>
  <c r="T956"/>
  <c r="R956"/>
  <c r="P956"/>
  <c r="BI954"/>
  <c r="BH954"/>
  <c r="BG954"/>
  <c r="BF954"/>
  <c r="T954"/>
  <c r="R954"/>
  <c r="P954"/>
  <c r="BI951"/>
  <c r="BH951"/>
  <c r="BG951"/>
  <c r="BF951"/>
  <c r="T951"/>
  <c r="R951"/>
  <c r="P951"/>
  <c r="BI947"/>
  <c r="BH947"/>
  <c r="BG947"/>
  <c r="BF947"/>
  <c r="T947"/>
  <c r="R947"/>
  <c r="P947"/>
  <c r="BI943"/>
  <c r="BH943"/>
  <c r="BG943"/>
  <c r="BF943"/>
  <c r="T943"/>
  <c r="R943"/>
  <c r="P943"/>
  <c r="BI938"/>
  <c r="BH938"/>
  <c r="BG938"/>
  <c r="BF938"/>
  <c r="T938"/>
  <c r="R938"/>
  <c r="P938"/>
  <c r="BI936"/>
  <c r="BH936"/>
  <c r="BG936"/>
  <c r="BF936"/>
  <c r="T936"/>
  <c r="R936"/>
  <c r="P936"/>
  <c r="BI934"/>
  <c r="BH934"/>
  <c r="BG934"/>
  <c r="BF934"/>
  <c r="T934"/>
  <c r="R934"/>
  <c r="P934"/>
  <c r="BI930"/>
  <c r="BH930"/>
  <c r="BG930"/>
  <c r="BF930"/>
  <c r="T930"/>
  <c r="R930"/>
  <c r="P930"/>
  <c r="BI926"/>
  <c r="BH926"/>
  <c r="BG926"/>
  <c r="BF926"/>
  <c r="T926"/>
  <c r="R926"/>
  <c r="P926"/>
  <c r="BI923"/>
  <c r="BH923"/>
  <c r="BG923"/>
  <c r="BF923"/>
  <c r="T923"/>
  <c r="R923"/>
  <c r="P923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1"/>
  <c r="BH911"/>
  <c r="BG911"/>
  <c r="BF911"/>
  <c r="T911"/>
  <c r="R911"/>
  <c r="P911"/>
  <c r="BI906"/>
  <c r="BH906"/>
  <c r="BG906"/>
  <c r="BF906"/>
  <c r="T906"/>
  <c r="R906"/>
  <c r="P906"/>
  <c r="BI897"/>
  <c r="BH897"/>
  <c r="BG897"/>
  <c r="BF897"/>
  <c r="T897"/>
  <c r="R897"/>
  <c r="P897"/>
  <c r="BI893"/>
  <c r="BH893"/>
  <c r="BG893"/>
  <c r="BF893"/>
  <c r="T893"/>
  <c r="R893"/>
  <c r="P893"/>
  <c r="BI888"/>
  <c r="BH888"/>
  <c r="BG888"/>
  <c r="BF888"/>
  <c r="T888"/>
  <c r="R888"/>
  <c r="P888"/>
  <c r="BI883"/>
  <c r="BH883"/>
  <c r="BG883"/>
  <c r="BF883"/>
  <c r="T883"/>
  <c r="R883"/>
  <c r="P883"/>
  <c r="BI881"/>
  <c r="BH881"/>
  <c r="BG881"/>
  <c r="BF881"/>
  <c r="T881"/>
  <c r="R881"/>
  <c r="P881"/>
  <c r="BI877"/>
  <c r="BH877"/>
  <c r="BG877"/>
  <c r="BF877"/>
  <c r="T877"/>
  <c r="R877"/>
  <c r="P877"/>
  <c r="BI872"/>
  <c r="BH872"/>
  <c r="BG872"/>
  <c r="BF872"/>
  <c r="T872"/>
  <c r="R872"/>
  <c r="P872"/>
  <c r="BI867"/>
  <c r="BH867"/>
  <c r="BG867"/>
  <c r="BF867"/>
  <c r="T867"/>
  <c r="R867"/>
  <c r="P867"/>
  <c r="BI863"/>
  <c r="BH863"/>
  <c r="BG863"/>
  <c r="BF863"/>
  <c r="T863"/>
  <c r="R863"/>
  <c r="P863"/>
  <c r="BI859"/>
  <c r="BH859"/>
  <c r="BG859"/>
  <c r="BF859"/>
  <c r="T859"/>
  <c r="R859"/>
  <c r="P859"/>
  <c r="BI854"/>
  <c r="BH854"/>
  <c r="BG854"/>
  <c r="BF854"/>
  <c r="T854"/>
  <c r="R854"/>
  <c r="P854"/>
  <c r="BI845"/>
  <c r="BH845"/>
  <c r="BG845"/>
  <c r="BF845"/>
  <c r="T845"/>
  <c r="R845"/>
  <c r="P845"/>
  <c r="BI841"/>
  <c r="BH841"/>
  <c r="BG841"/>
  <c r="BF841"/>
  <c r="T841"/>
  <c r="R841"/>
  <c r="P841"/>
  <c r="BI839"/>
  <c r="BH839"/>
  <c r="BG839"/>
  <c r="BF839"/>
  <c r="T839"/>
  <c r="R839"/>
  <c r="P839"/>
  <c r="BI835"/>
  <c r="BH835"/>
  <c r="BG835"/>
  <c r="BF835"/>
  <c r="T835"/>
  <c r="R835"/>
  <c r="P835"/>
  <c r="BI831"/>
  <c r="BH831"/>
  <c r="BG831"/>
  <c r="BF831"/>
  <c r="T831"/>
  <c r="R831"/>
  <c r="P831"/>
  <c r="BI828"/>
  <c r="BH828"/>
  <c r="BG828"/>
  <c r="BF828"/>
  <c r="T828"/>
  <c r="R828"/>
  <c r="P828"/>
  <c r="BI826"/>
  <c r="BH826"/>
  <c r="BG826"/>
  <c r="BF826"/>
  <c r="T826"/>
  <c r="R826"/>
  <c r="P826"/>
  <c r="BI821"/>
  <c r="BH821"/>
  <c r="BG821"/>
  <c r="BF821"/>
  <c r="T821"/>
  <c r="R821"/>
  <c r="P821"/>
  <c r="BI816"/>
  <c r="BH816"/>
  <c r="BG816"/>
  <c r="BF816"/>
  <c r="T816"/>
  <c r="R816"/>
  <c r="P816"/>
  <c r="BI811"/>
  <c r="BH811"/>
  <c r="BG811"/>
  <c r="BF811"/>
  <c r="T811"/>
  <c r="R811"/>
  <c r="P811"/>
  <c r="BI806"/>
  <c r="BH806"/>
  <c r="BG806"/>
  <c r="BF806"/>
  <c r="T806"/>
  <c r="R806"/>
  <c r="P806"/>
  <c r="BI801"/>
  <c r="BH801"/>
  <c r="BG801"/>
  <c r="BF801"/>
  <c r="T801"/>
  <c r="R801"/>
  <c r="P801"/>
  <c r="BI797"/>
  <c r="BH797"/>
  <c r="BG797"/>
  <c r="BF797"/>
  <c r="T797"/>
  <c r="R797"/>
  <c r="P797"/>
  <c r="BI793"/>
  <c r="BH793"/>
  <c r="BG793"/>
  <c r="BF793"/>
  <c r="T793"/>
  <c r="R793"/>
  <c r="P793"/>
  <c r="BI788"/>
  <c r="BH788"/>
  <c r="BG788"/>
  <c r="BF788"/>
  <c r="T788"/>
  <c r="R788"/>
  <c r="P788"/>
  <c r="BI783"/>
  <c r="BH783"/>
  <c r="BG783"/>
  <c r="BF783"/>
  <c r="T783"/>
  <c r="R783"/>
  <c r="P783"/>
  <c r="BI776"/>
  <c r="BH776"/>
  <c r="BG776"/>
  <c r="BF776"/>
  <c r="T776"/>
  <c r="R776"/>
  <c r="P776"/>
  <c r="BI771"/>
  <c r="BH771"/>
  <c r="BG771"/>
  <c r="BF771"/>
  <c r="T771"/>
  <c r="R771"/>
  <c r="P771"/>
  <c r="BI766"/>
  <c r="BH766"/>
  <c r="BG766"/>
  <c r="BF766"/>
  <c r="T766"/>
  <c r="R766"/>
  <c r="P766"/>
  <c r="BI755"/>
  <c r="BH755"/>
  <c r="BG755"/>
  <c r="BF755"/>
  <c r="T755"/>
  <c r="R755"/>
  <c r="P755"/>
  <c r="BI750"/>
  <c r="BH750"/>
  <c r="BG750"/>
  <c r="BF750"/>
  <c r="T750"/>
  <c r="R750"/>
  <c r="P750"/>
  <c r="BI745"/>
  <c r="BH745"/>
  <c r="BG745"/>
  <c r="BF745"/>
  <c r="T745"/>
  <c r="R745"/>
  <c r="P745"/>
  <c r="BI741"/>
  <c r="BH741"/>
  <c r="BG741"/>
  <c r="BF741"/>
  <c r="T741"/>
  <c r="R741"/>
  <c r="P741"/>
  <c r="BI726"/>
  <c r="BH726"/>
  <c r="BG726"/>
  <c r="BF726"/>
  <c r="T726"/>
  <c r="R726"/>
  <c r="P726"/>
  <c r="BI722"/>
  <c r="BH722"/>
  <c r="BG722"/>
  <c r="BF722"/>
  <c r="T722"/>
  <c r="R722"/>
  <c r="P722"/>
  <c r="BI717"/>
  <c r="BH717"/>
  <c r="BG717"/>
  <c r="BF717"/>
  <c r="T717"/>
  <c r="R717"/>
  <c r="P717"/>
  <c r="BI713"/>
  <c r="BH713"/>
  <c r="BG713"/>
  <c r="BF713"/>
  <c r="T713"/>
  <c r="R713"/>
  <c r="P713"/>
  <c r="BI709"/>
  <c r="BH709"/>
  <c r="BG709"/>
  <c r="BF709"/>
  <c r="T709"/>
  <c r="R709"/>
  <c r="P709"/>
  <c r="BI704"/>
  <c r="BH704"/>
  <c r="BG704"/>
  <c r="BF704"/>
  <c r="T704"/>
  <c r="R704"/>
  <c r="P704"/>
  <c r="BI700"/>
  <c r="BH700"/>
  <c r="BG700"/>
  <c r="BF700"/>
  <c r="T700"/>
  <c r="R700"/>
  <c r="P700"/>
  <c r="BI698"/>
  <c r="BH698"/>
  <c r="BG698"/>
  <c r="BF698"/>
  <c r="T698"/>
  <c r="R698"/>
  <c r="P698"/>
  <c r="BI695"/>
  <c r="BH695"/>
  <c r="BG695"/>
  <c r="BF695"/>
  <c r="T695"/>
  <c r="T694"/>
  <c r="R695"/>
  <c r="R694"/>
  <c r="P695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6"/>
  <c r="BH656"/>
  <c r="BG656"/>
  <c r="BF656"/>
  <c r="T656"/>
  <c r="R656"/>
  <c r="P656"/>
  <c r="BI651"/>
  <c r="BH651"/>
  <c r="BG651"/>
  <c r="BF651"/>
  <c r="T651"/>
  <c r="R651"/>
  <c r="P651"/>
  <c r="BI648"/>
  <c r="BH648"/>
  <c r="BG648"/>
  <c r="BF648"/>
  <c r="T648"/>
  <c r="R648"/>
  <c r="P648"/>
  <c r="BI643"/>
  <c r="BH643"/>
  <c r="BG643"/>
  <c r="BF643"/>
  <c r="T643"/>
  <c r="R643"/>
  <c r="P643"/>
  <c r="BI639"/>
  <c r="BH639"/>
  <c r="BG639"/>
  <c r="BF639"/>
  <c r="T639"/>
  <c r="T638"/>
  <c r="R639"/>
  <c r="R638"/>
  <c r="P639"/>
  <c r="P638"/>
  <c r="BI636"/>
  <c r="BH636"/>
  <c r="BG636"/>
  <c r="BF636"/>
  <c r="T636"/>
  <c r="R636"/>
  <c r="P636"/>
  <c r="BI634"/>
  <c r="BH634"/>
  <c r="BG634"/>
  <c r="BF634"/>
  <c r="T634"/>
  <c r="R634"/>
  <c r="P634"/>
  <c r="BI630"/>
  <c r="BH630"/>
  <c r="BG630"/>
  <c r="BF630"/>
  <c r="T630"/>
  <c r="R630"/>
  <c r="P630"/>
  <c r="BI628"/>
  <c r="BH628"/>
  <c r="BG628"/>
  <c r="BF628"/>
  <c r="T628"/>
  <c r="R628"/>
  <c r="P628"/>
  <c r="BI624"/>
  <c r="BH624"/>
  <c r="BG624"/>
  <c r="BF624"/>
  <c r="T624"/>
  <c r="R624"/>
  <c r="P624"/>
  <c r="BI622"/>
  <c r="BH622"/>
  <c r="BG622"/>
  <c r="BF622"/>
  <c r="T622"/>
  <c r="R622"/>
  <c r="P622"/>
  <c r="BI617"/>
  <c r="BH617"/>
  <c r="BG617"/>
  <c r="BF617"/>
  <c r="T617"/>
  <c r="R617"/>
  <c r="P617"/>
  <c r="BI613"/>
  <c r="BH613"/>
  <c r="BG613"/>
  <c r="BF613"/>
  <c r="T613"/>
  <c r="R613"/>
  <c r="P613"/>
  <c r="BI608"/>
  <c r="BH608"/>
  <c r="BG608"/>
  <c r="BF608"/>
  <c r="T608"/>
  <c r="R608"/>
  <c r="P608"/>
  <c r="BI603"/>
  <c r="BH603"/>
  <c r="BG603"/>
  <c r="BF603"/>
  <c r="T603"/>
  <c r="R603"/>
  <c r="P603"/>
  <c r="BI598"/>
  <c r="BH598"/>
  <c r="BG598"/>
  <c r="BF598"/>
  <c r="T598"/>
  <c r="R598"/>
  <c r="P598"/>
  <c r="BI593"/>
  <c r="BH593"/>
  <c r="BG593"/>
  <c r="BF593"/>
  <c r="T593"/>
  <c r="R593"/>
  <c r="P593"/>
  <c r="BI586"/>
  <c r="BH586"/>
  <c r="BG586"/>
  <c r="BF586"/>
  <c r="T586"/>
  <c r="R586"/>
  <c r="P586"/>
  <c r="BI584"/>
  <c r="BH584"/>
  <c r="BG584"/>
  <c r="BF584"/>
  <c r="T584"/>
  <c r="R584"/>
  <c r="P584"/>
  <c r="BI577"/>
  <c r="BH577"/>
  <c r="BG577"/>
  <c r="BF577"/>
  <c r="T577"/>
  <c r="R577"/>
  <c r="P577"/>
  <c r="BI572"/>
  <c r="BH572"/>
  <c r="BG572"/>
  <c r="BF572"/>
  <c r="T572"/>
  <c r="R572"/>
  <c r="P572"/>
  <c r="BI568"/>
  <c r="BH568"/>
  <c r="BG568"/>
  <c r="BF568"/>
  <c r="T568"/>
  <c r="R568"/>
  <c r="P568"/>
  <c r="BI558"/>
  <c r="BH558"/>
  <c r="BG558"/>
  <c r="BF558"/>
  <c r="T558"/>
  <c r="R558"/>
  <c r="P558"/>
  <c r="BI553"/>
  <c r="BH553"/>
  <c r="BG553"/>
  <c r="BF553"/>
  <c r="T553"/>
  <c r="R553"/>
  <c r="P553"/>
  <c r="BI548"/>
  <c r="BH548"/>
  <c r="BG548"/>
  <c r="BF548"/>
  <c r="T548"/>
  <c r="R548"/>
  <c r="P548"/>
  <c r="BI542"/>
  <c r="BH542"/>
  <c r="BG542"/>
  <c r="BF542"/>
  <c r="T542"/>
  <c r="R542"/>
  <c r="P542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6"/>
  <c r="BH526"/>
  <c r="BG526"/>
  <c r="BF526"/>
  <c r="T526"/>
  <c r="R526"/>
  <c r="P526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63"/>
  <c r="BH463"/>
  <c r="BG463"/>
  <c r="BF463"/>
  <c r="T463"/>
  <c r="R463"/>
  <c r="P463"/>
  <c r="BI458"/>
  <c r="BH458"/>
  <c r="BG458"/>
  <c r="BF458"/>
  <c r="T458"/>
  <c r="R458"/>
  <c r="P458"/>
  <c r="BI451"/>
  <c r="BH451"/>
  <c r="BG451"/>
  <c r="BF451"/>
  <c r="T451"/>
  <c r="R451"/>
  <c r="P451"/>
  <c r="BI449"/>
  <c r="BH449"/>
  <c r="BG449"/>
  <c r="BF449"/>
  <c r="T449"/>
  <c r="R449"/>
  <c r="P449"/>
  <c r="BI439"/>
  <c r="BH439"/>
  <c r="BG439"/>
  <c r="BF439"/>
  <c r="T439"/>
  <c r="R439"/>
  <c r="P439"/>
  <c r="BI435"/>
  <c r="BH435"/>
  <c r="BG435"/>
  <c r="BF435"/>
  <c r="T435"/>
  <c r="R435"/>
  <c r="P435"/>
  <c r="BI430"/>
  <c r="BH430"/>
  <c r="BG430"/>
  <c r="BF430"/>
  <c r="T430"/>
  <c r="R430"/>
  <c r="P430"/>
  <c r="BI421"/>
  <c r="BH421"/>
  <c r="BG421"/>
  <c r="BF421"/>
  <c r="T421"/>
  <c r="R421"/>
  <c r="P421"/>
  <c r="BI418"/>
  <c r="BH418"/>
  <c r="BG418"/>
  <c r="BF418"/>
  <c r="T418"/>
  <c r="R418"/>
  <c r="P418"/>
  <c r="BI403"/>
  <c r="BH403"/>
  <c r="BG403"/>
  <c r="BF403"/>
  <c r="T403"/>
  <c r="R403"/>
  <c r="P403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67"/>
  <c r="BH367"/>
  <c r="BG367"/>
  <c r="BF367"/>
  <c r="T367"/>
  <c r="R367"/>
  <c r="P367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31"/>
  <c r="BH331"/>
  <c r="BG331"/>
  <c r="BF331"/>
  <c r="T331"/>
  <c r="R331"/>
  <c r="P331"/>
  <c r="BI329"/>
  <c r="BH329"/>
  <c r="BG329"/>
  <c r="BF329"/>
  <c r="T329"/>
  <c r="R329"/>
  <c r="P329"/>
  <c r="BI322"/>
  <c r="BH322"/>
  <c r="BG322"/>
  <c r="BF322"/>
  <c r="T322"/>
  <c r="R322"/>
  <c r="P322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5"/>
  <c r="BH205"/>
  <c r="BG205"/>
  <c r="BF205"/>
  <c r="T205"/>
  <c r="R205"/>
  <c r="P205"/>
  <c r="BI198"/>
  <c r="BH198"/>
  <c r="BG198"/>
  <c r="BF198"/>
  <c r="T198"/>
  <c r="R198"/>
  <c r="P198"/>
  <c r="BI194"/>
  <c r="BH194"/>
  <c r="BG194"/>
  <c r="BF194"/>
  <c r="T194"/>
  <c r="R194"/>
  <c r="P194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J145"/>
  <c r="F145"/>
  <c r="F143"/>
  <c r="E141"/>
  <c r="BI130"/>
  <c r="BH130"/>
  <c r="BG130"/>
  <c r="BF130"/>
  <c r="BI129"/>
  <c r="BH129"/>
  <c r="BG129"/>
  <c r="BF129"/>
  <c r="BE129"/>
  <c r="BI128"/>
  <c r="BH128"/>
  <c r="BG128"/>
  <c r="BF128"/>
  <c r="BE128"/>
  <c r="BI127"/>
  <c r="BH127"/>
  <c r="BG127"/>
  <c r="BF127"/>
  <c r="BE127"/>
  <c r="BI126"/>
  <c r="BH126"/>
  <c r="BG126"/>
  <c r="BF126"/>
  <c r="BE126"/>
  <c r="BI125"/>
  <c r="BH125"/>
  <c r="BG125"/>
  <c r="BF125"/>
  <c r="BE125"/>
  <c r="J89"/>
  <c r="F89"/>
  <c r="F87"/>
  <c r="E85"/>
  <c r="J22"/>
  <c r="E22"/>
  <c r="J146"/>
  <c r="J21"/>
  <c r="J16"/>
  <c r="E16"/>
  <c r="F90"/>
  <c r="J15"/>
  <c r="J10"/>
  <c r="J143"/>
  <c i="1" r="L90"/>
  <c r="AM90"/>
  <c r="AM89"/>
  <c r="L89"/>
  <c r="AM87"/>
  <c r="L87"/>
  <c r="L85"/>
  <c r="L84"/>
  <c i="2" r="BK1381"/>
  <c r="BK1376"/>
  <c r="BK1371"/>
  <c r="J1363"/>
  <c r="BK1346"/>
  <c r="J1343"/>
  <c r="J1333"/>
  <c r="J1329"/>
  <c r="BK1325"/>
  <c r="J1321"/>
  <c r="J1312"/>
  <c r="BK1292"/>
  <c r="J1288"/>
  <c r="J1280"/>
  <c r="BK1269"/>
  <c r="BK1250"/>
  <c r="J1234"/>
  <c r="BK1178"/>
  <c r="BK1155"/>
  <c r="J1112"/>
  <c r="BK1038"/>
  <c r="J1023"/>
  <c r="J1013"/>
  <c r="J995"/>
  <c r="BK973"/>
  <c r="J969"/>
  <c r="BK965"/>
  <c r="J956"/>
  <c r="BK906"/>
  <c r="BK888"/>
  <c r="BK883"/>
  <c r="BK806"/>
  <c r="J755"/>
  <c r="J750"/>
  <c r="BK722"/>
  <c r="J713"/>
  <c r="J695"/>
  <c r="BK690"/>
  <c r="BK630"/>
  <c r="BK617"/>
  <c r="BK603"/>
  <c r="BK577"/>
  <c r="BK568"/>
  <c r="BK542"/>
  <c r="BK535"/>
  <c r="J533"/>
  <c r="J519"/>
  <c r="J516"/>
  <c r="BK503"/>
  <c r="BK484"/>
  <c r="BK476"/>
  <c r="BK463"/>
  <c r="J345"/>
  <c r="BK270"/>
  <c r="J233"/>
  <c r="J205"/>
  <c r="BK198"/>
  <c r="BK187"/>
  <c r="BK178"/>
  <c r="BK173"/>
  <c r="BK1392"/>
  <c r="J1392"/>
  <c r="J1371"/>
  <c r="BK1367"/>
  <c r="J1358"/>
  <c r="BK1333"/>
  <c r="J1325"/>
  <c r="J1297"/>
  <c r="J1292"/>
  <c r="BK1288"/>
  <c r="J1284"/>
  <c r="J1276"/>
  <c r="J1269"/>
  <c r="BK1266"/>
  <c r="J1264"/>
  <c r="J1259"/>
  <c r="J1213"/>
  <c r="J1178"/>
  <c r="BK1112"/>
  <c r="BK1051"/>
  <c r="BK1043"/>
  <c r="BK1023"/>
  <c r="BK1021"/>
  <c r="J997"/>
  <c r="BK969"/>
  <c r="BK963"/>
  <c r="J943"/>
  <c r="J930"/>
  <c r="BK919"/>
  <c r="BK917"/>
  <c r="BK911"/>
  <c r="J897"/>
  <c r="J881"/>
  <c r="BK867"/>
  <c r="BK854"/>
  <c r="BK845"/>
  <c r="J841"/>
  <c r="J839"/>
  <c r="BK835"/>
  <c r="BK828"/>
  <c r="J816"/>
  <c r="J797"/>
  <c r="J783"/>
  <c r="BK776"/>
  <c r="J771"/>
  <c r="BK741"/>
  <c r="BK709"/>
  <c r="J690"/>
  <c r="BK686"/>
  <c r="BK677"/>
  <c r="BK671"/>
  <c r="BK661"/>
  <c r="BK622"/>
  <c r="J598"/>
  <c r="J548"/>
  <c r="J542"/>
  <c r="BK537"/>
  <c r="BK522"/>
  <c r="J505"/>
  <c r="J503"/>
  <c r="BK493"/>
  <c r="BK491"/>
  <c r="J487"/>
  <c r="J484"/>
  <c r="J463"/>
  <c r="BK451"/>
  <c r="BK435"/>
  <c r="BK385"/>
  <c r="BK367"/>
  <c r="J355"/>
  <c r="BK352"/>
  <c r="J352"/>
  <c r="J322"/>
  <c r="BK274"/>
  <c r="BK266"/>
  <c r="BK233"/>
  <c r="J229"/>
  <c r="BK224"/>
  <c r="BK222"/>
  <c r="J187"/>
  <c r="BK165"/>
  <c r="J160"/>
  <c r="BK1358"/>
  <c r="BK1343"/>
  <c r="BK1338"/>
  <c r="BK1329"/>
  <c r="J1317"/>
  <c r="BK1312"/>
  <c r="J1306"/>
  <c r="BK1284"/>
  <c r="BK1276"/>
  <c r="BK1264"/>
  <c r="BK1255"/>
  <c r="BK1174"/>
  <c r="J1174"/>
  <c r="BK1150"/>
  <c r="BK1108"/>
  <c r="BK1099"/>
  <c r="BK1075"/>
  <c r="BK1066"/>
  <c r="J1034"/>
  <c r="BK1026"/>
  <c r="J1021"/>
  <c r="J1009"/>
  <c r="J1003"/>
  <c r="BK995"/>
  <c r="J981"/>
  <c r="J975"/>
  <c r="J967"/>
  <c r="J938"/>
  <c r="J926"/>
  <c r="J917"/>
  <c r="J854"/>
  <c r="J845"/>
  <c r="BK841"/>
  <c r="J831"/>
  <c r="BK801"/>
  <c r="BK771"/>
  <c r="BK745"/>
  <c r="J726"/>
  <c r="J722"/>
  <c r="BK698"/>
  <c r="J683"/>
  <c r="BK675"/>
  <c r="J673"/>
  <c r="J671"/>
  <c r="BK669"/>
  <c r="BK665"/>
  <c r="J648"/>
  <c r="BK643"/>
  <c r="J634"/>
  <c r="J622"/>
  <c r="BK598"/>
  <c r="J584"/>
  <c r="BK501"/>
  <c r="BK499"/>
  <c r="J480"/>
  <c r="BK421"/>
  <c r="BK418"/>
  <c r="J376"/>
  <c r="J367"/>
  <c r="BK355"/>
  <c r="J329"/>
  <c i="1" r="AS94"/>
  <c i="2" r="J1255"/>
  <c r="J1218"/>
  <c r="J1197"/>
  <c r="J1166"/>
  <c r="BK1163"/>
  <c r="J1150"/>
  <c r="J1099"/>
  <c r="J1094"/>
  <c r="J1066"/>
  <c r="BK1047"/>
  <c r="J1030"/>
  <c r="BK1017"/>
  <c r="BK1003"/>
  <c r="J990"/>
  <c r="BK981"/>
  <c r="BK956"/>
  <c r="BK947"/>
  <c r="BK938"/>
  <c r="BK934"/>
  <c r="BK930"/>
  <c r="BK923"/>
  <c r="BK915"/>
  <c r="BK893"/>
  <c r="J872"/>
  <c r="J863"/>
  <c r="J835"/>
  <c r="J811"/>
  <c r="J806"/>
  <c r="J801"/>
  <c r="J776"/>
  <c r="BK700"/>
  <c r="J698"/>
  <c r="BK688"/>
  <c r="BK663"/>
  <c r="BK656"/>
  <c r="J643"/>
  <c r="BK628"/>
  <c r="BK624"/>
  <c r="J617"/>
  <c r="J586"/>
  <c r="J572"/>
  <c r="J568"/>
  <c r="J529"/>
  <c r="BK526"/>
  <c r="BK497"/>
  <c r="J482"/>
  <c r="BK480"/>
  <c r="J458"/>
  <c r="BK449"/>
  <c r="J435"/>
  <c r="J421"/>
  <c r="BK403"/>
  <c r="J385"/>
  <c r="J382"/>
  <c r="BK379"/>
  <c r="BK349"/>
  <c r="BK329"/>
  <c r="J274"/>
  <c r="J270"/>
  <c r="J194"/>
  <c r="J173"/>
  <c r="J165"/>
  <c r="J157"/>
  <c r="BK1259"/>
  <c r="BK1234"/>
  <c r="BK1181"/>
  <c r="BK1170"/>
  <c r="J1163"/>
  <c r="J1159"/>
  <c r="BK1094"/>
  <c r="J1075"/>
  <c r="BK1009"/>
  <c r="J1001"/>
  <c r="J999"/>
  <c r="BK993"/>
  <c r="J923"/>
  <c r="BK872"/>
  <c r="BK859"/>
  <c r="J826"/>
  <c r="J821"/>
  <c r="BK797"/>
  <c r="J793"/>
  <c r="J788"/>
  <c r="BK783"/>
  <c r="J741"/>
  <c r="J709"/>
  <c r="J700"/>
  <c r="BK695"/>
  <c r="BK692"/>
  <c r="J669"/>
  <c r="J667"/>
  <c r="J661"/>
  <c r="BK613"/>
  <c r="J603"/>
  <c r="BK584"/>
  <c r="J558"/>
  <c r="BK519"/>
  <c r="BK512"/>
  <c r="BK495"/>
  <c r="J493"/>
  <c r="J478"/>
  <c r="BK430"/>
  <c r="J388"/>
  <c r="BK345"/>
  <c r="BK229"/>
  <c r="J213"/>
  <c r="BK171"/>
  <c r="BK1197"/>
  <c r="J1181"/>
  <c r="BK1166"/>
  <c r="BK1159"/>
  <c r="J1155"/>
  <c r="BK1131"/>
  <c r="J1043"/>
  <c r="BK1034"/>
  <c r="J1026"/>
  <c r="BK1013"/>
  <c r="BK1001"/>
  <c r="BK990"/>
  <c r="BK983"/>
  <c r="J977"/>
  <c r="BK975"/>
  <c r="J973"/>
  <c r="BK971"/>
  <c r="J965"/>
  <c r="J951"/>
  <c r="BK943"/>
  <c r="J936"/>
  <c r="J934"/>
  <c r="BK926"/>
  <c r="J911"/>
  <c r="BK897"/>
  <c r="J888"/>
  <c r="BK881"/>
  <c r="BK877"/>
  <c r="BK863"/>
  <c r="J859"/>
  <c r="BK839"/>
  <c r="BK816"/>
  <c r="BK793"/>
  <c r="BK788"/>
  <c r="J766"/>
  <c r="BK755"/>
  <c r="BK750"/>
  <c r="BK726"/>
  <c r="BK717"/>
  <c r="BK704"/>
  <c r="J681"/>
  <c r="J679"/>
  <c r="BK673"/>
  <c r="BK651"/>
  <c r="BK639"/>
  <c r="BK593"/>
  <c r="BK586"/>
  <c r="J537"/>
  <c r="BK531"/>
  <c r="BK516"/>
  <c r="J512"/>
  <c r="J501"/>
  <c r="J497"/>
  <c r="J491"/>
  <c r="J489"/>
  <c r="BK482"/>
  <c r="BK458"/>
  <c r="J403"/>
  <c r="BK376"/>
  <c r="BK358"/>
  <c r="BK331"/>
  <c r="J331"/>
  <c r="BK322"/>
  <c r="J266"/>
  <c r="J224"/>
  <c r="BK218"/>
  <c r="BK213"/>
  <c r="BK194"/>
  <c r="J183"/>
  <c r="J178"/>
  <c r="J169"/>
  <c r="BK152"/>
  <c r="J1108"/>
  <c r="J1051"/>
  <c r="J1047"/>
  <c r="BK999"/>
  <c r="BK997"/>
  <c r="J993"/>
  <c r="J983"/>
  <c r="BK977"/>
  <c r="J971"/>
  <c r="BK954"/>
  <c r="BK951"/>
  <c r="J947"/>
  <c r="BK936"/>
  <c r="J919"/>
  <c r="J883"/>
  <c r="J877"/>
  <c r="J704"/>
  <c r="J692"/>
  <c r="J688"/>
  <c r="J686"/>
  <c r="BK683"/>
  <c r="BK679"/>
  <c r="J677"/>
  <c r="J656"/>
  <c r="BK648"/>
  <c r="J639"/>
  <c r="J636"/>
  <c r="J628"/>
  <c r="J624"/>
  <c r="BK608"/>
  <c r="J593"/>
  <c r="BK572"/>
  <c r="J553"/>
  <c r="J526"/>
  <c r="J508"/>
  <c r="BK505"/>
  <c r="J499"/>
  <c r="J495"/>
  <c r="BK478"/>
  <c r="J476"/>
  <c r="J449"/>
  <c r="BK439"/>
  <c r="J418"/>
  <c r="BK382"/>
  <c r="J379"/>
  <c r="J358"/>
  <c r="J222"/>
  <c r="J218"/>
  <c r="BK169"/>
  <c r="BK160"/>
  <c r="BK157"/>
  <c r="J152"/>
  <c r="BK1386"/>
  <c r="J1386"/>
  <c r="J1381"/>
  <c r="J1376"/>
  <c r="J1367"/>
  <c r="BK1363"/>
  <c r="J1346"/>
  <c r="J1338"/>
  <c r="BK1321"/>
  <c r="BK1317"/>
  <c r="BK1306"/>
  <c r="BK1297"/>
  <c r="BK1280"/>
  <c r="J1266"/>
  <c r="J1250"/>
  <c r="BK1218"/>
  <c r="BK1213"/>
  <c r="J1170"/>
  <c r="J1131"/>
  <c r="J1038"/>
  <c r="BK1030"/>
  <c r="J1017"/>
  <c r="BK967"/>
  <c r="J963"/>
  <c r="J954"/>
  <c r="J915"/>
  <c r="J906"/>
  <c r="J893"/>
  <c r="J867"/>
  <c r="BK831"/>
  <c r="J828"/>
  <c r="BK826"/>
  <c r="BK821"/>
  <c r="BK811"/>
  <c r="BK766"/>
  <c r="J745"/>
  <c r="J717"/>
  <c r="BK713"/>
  <c r="BK681"/>
  <c r="J675"/>
  <c r="BK667"/>
  <c r="J665"/>
  <c r="J663"/>
  <c r="J651"/>
  <c r="BK636"/>
  <c r="BK634"/>
  <c r="J630"/>
  <c r="J613"/>
  <c r="J608"/>
  <c r="J577"/>
  <c r="BK558"/>
  <c r="BK553"/>
  <c r="BK548"/>
  <c r="J535"/>
  <c r="BK533"/>
  <c r="J531"/>
  <c r="BK529"/>
  <c r="J522"/>
  <c r="BK508"/>
  <c r="BK489"/>
  <c r="BK487"/>
  <c r="J451"/>
  <c r="J439"/>
  <c r="J430"/>
  <c r="BK388"/>
  <c r="J349"/>
  <c r="BK205"/>
  <c r="J198"/>
  <c r="BK183"/>
  <c r="J171"/>
  <c l="1" r="BK151"/>
  <c r="J151"/>
  <c r="J96"/>
  <c r="BK228"/>
  <c r="J228"/>
  <c r="J99"/>
  <c r="P228"/>
  <c r="BK507"/>
  <c r="J507"/>
  <c r="J101"/>
  <c r="R507"/>
  <c r="R627"/>
  <c r="BK650"/>
  <c r="J650"/>
  <c r="J106"/>
  <c r="T650"/>
  <c r="P685"/>
  <c r="T685"/>
  <c r="BK697"/>
  <c r="J697"/>
  <c r="J109"/>
  <c r="P697"/>
  <c r="P703"/>
  <c r="T992"/>
  <c r="BK1025"/>
  <c r="J1025"/>
  <c r="J115"/>
  <c r="BK1296"/>
  <c r="J1296"/>
  <c r="J118"/>
  <c r="P1296"/>
  <c r="T1296"/>
  <c r="BK1345"/>
  <c r="J1345"/>
  <c r="J119"/>
  <c r="P1345"/>
  <c r="R1345"/>
  <c r="T1345"/>
  <c r="R1165"/>
  <c r="R1268"/>
  <c r="BK1375"/>
  <c r="J1375"/>
  <c r="J120"/>
  <c r="P1025"/>
  <c r="BK1165"/>
  <c r="J1165"/>
  <c r="J116"/>
  <c r="P151"/>
  <c r="R151"/>
  <c r="BK186"/>
  <c r="J186"/>
  <c r="J97"/>
  <c r="R186"/>
  <c r="BK212"/>
  <c r="J212"/>
  <c r="J98"/>
  <c r="T212"/>
  <c r="R228"/>
  <c r="BK486"/>
  <c r="J486"/>
  <c r="J100"/>
  <c r="R486"/>
  <c r="T507"/>
  <c r="P627"/>
  <c r="BK642"/>
  <c r="J642"/>
  <c r="J105"/>
  <c r="R642"/>
  <c r="P650"/>
  <c r="BK703"/>
  <c r="J703"/>
  <c r="J110"/>
  <c r="R703"/>
  <c r="BK830"/>
  <c r="J830"/>
  <c r="J111"/>
  <c r="R830"/>
  <c r="BK925"/>
  <c r="J925"/>
  <c r="J112"/>
  <c r="R925"/>
  <c r="BK953"/>
  <c r="J953"/>
  <c r="J113"/>
  <c r="R953"/>
  <c r="BK992"/>
  <c r="J992"/>
  <c r="J114"/>
  <c r="R992"/>
  <c r="T151"/>
  <c r="P186"/>
  <c r="T186"/>
  <c r="P212"/>
  <c r="R212"/>
  <c r="T228"/>
  <c r="P486"/>
  <c r="T486"/>
  <c r="P507"/>
  <c r="BK627"/>
  <c r="J627"/>
  <c r="J102"/>
  <c r="T627"/>
  <c r="P642"/>
  <c r="T642"/>
  <c r="R650"/>
  <c r="BK685"/>
  <c r="J685"/>
  <c r="J107"/>
  <c r="R685"/>
  <c r="R697"/>
  <c r="T697"/>
  <c r="T703"/>
  <c r="P830"/>
  <c r="T830"/>
  <c r="P925"/>
  <c r="T925"/>
  <c r="P953"/>
  <c r="T953"/>
  <c r="P992"/>
  <c r="R1025"/>
  <c r="T1165"/>
  <c r="R1375"/>
  <c r="T1025"/>
  <c r="P1165"/>
  <c r="BK1268"/>
  <c r="J1268"/>
  <c r="J117"/>
  <c r="T1268"/>
  <c r="R1296"/>
  <c r="T1375"/>
  <c r="P1268"/>
  <c r="P1375"/>
  <c r="J90"/>
  <c r="BE270"/>
  <c r="BE379"/>
  <c r="BE382"/>
  <c r="BE418"/>
  <c r="BE499"/>
  <c r="BE501"/>
  <c r="BE503"/>
  <c r="BE537"/>
  <c r="BE639"/>
  <c r="BE679"/>
  <c r="BE690"/>
  <c r="BE692"/>
  <c r="BE704"/>
  <c r="BE839"/>
  <c r="BE919"/>
  <c r="BE930"/>
  <c r="BE947"/>
  <c r="BE1013"/>
  <c r="BE1021"/>
  <c r="BE1051"/>
  <c r="BE1264"/>
  <c r="BE1269"/>
  <c r="BE1284"/>
  <c r="BE1288"/>
  <c r="BE1325"/>
  <c r="BE1343"/>
  <c r="BE1358"/>
  <c r="BE1371"/>
  <c r="BE1381"/>
  <c r="BE178"/>
  <c r="BE329"/>
  <c r="BE376"/>
  <c r="BE458"/>
  <c r="BE463"/>
  <c r="BE482"/>
  <c r="BE512"/>
  <c r="BE522"/>
  <c r="BE535"/>
  <c r="BE577"/>
  <c r="BE598"/>
  <c r="BE717"/>
  <c r="BE806"/>
  <c r="BE828"/>
  <c r="BE926"/>
  <c r="BE938"/>
  <c r="BE981"/>
  <c r="BE1001"/>
  <c r="BE1003"/>
  <c r="BE1026"/>
  <c r="BE1034"/>
  <c r="BE1094"/>
  <c r="BE1131"/>
  <c r="BE171"/>
  <c r="BE173"/>
  <c r="BE331"/>
  <c r="BE355"/>
  <c r="BE367"/>
  <c r="BE421"/>
  <c r="BE430"/>
  <c r="BE480"/>
  <c r="BE548"/>
  <c r="BE568"/>
  <c r="BE572"/>
  <c r="BE613"/>
  <c r="BE628"/>
  <c r="BE661"/>
  <c r="BE665"/>
  <c r="BE667"/>
  <c r="BE671"/>
  <c r="BE695"/>
  <c r="BE700"/>
  <c r="BE713"/>
  <c r="BE797"/>
  <c r="BE831"/>
  <c r="BE835"/>
  <c r="BE954"/>
  <c r="BE956"/>
  <c r="BE999"/>
  <c r="BE1030"/>
  <c r="BE1066"/>
  <c r="BE1075"/>
  <c r="BE1099"/>
  <c r="BE1392"/>
  <c r="BK1391"/>
  <c r="J1391"/>
  <c r="J121"/>
  <c r="F146"/>
  <c r="BE187"/>
  <c r="BE205"/>
  <c r="BE274"/>
  <c r="BE439"/>
  <c r="BE451"/>
  <c r="BE505"/>
  <c r="BE508"/>
  <c r="BE542"/>
  <c r="BE617"/>
  <c r="BE634"/>
  <c r="BE636"/>
  <c r="BE681"/>
  <c r="BE683"/>
  <c r="BE688"/>
  <c r="BE698"/>
  <c r="BE776"/>
  <c r="BE801"/>
  <c r="BE867"/>
  <c r="BE963"/>
  <c r="BE965"/>
  <c r="BE967"/>
  <c r="BE969"/>
  <c r="BE990"/>
  <c r="BE995"/>
  <c r="BE997"/>
  <c r="BE1023"/>
  <c r="BE1038"/>
  <c r="BE1108"/>
  <c r="BE1166"/>
  <c r="BE1197"/>
  <c r="BE1213"/>
  <c r="BK638"/>
  <c r="J638"/>
  <c r="J103"/>
  <c r="BE213"/>
  <c r="BE229"/>
  <c r="BE233"/>
  <c r="BE266"/>
  <c r="BE322"/>
  <c r="BE345"/>
  <c r="BE489"/>
  <c r="BE491"/>
  <c r="BE516"/>
  <c r="BE519"/>
  <c r="BE533"/>
  <c r="BE553"/>
  <c r="BE558"/>
  <c r="BE651"/>
  <c r="BE686"/>
  <c r="BE709"/>
  <c r="BE722"/>
  <c r="BE726"/>
  <c r="BE745"/>
  <c r="BE816"/>
  <c r="BE826"/>
  <c r="BE883"/>
  <c r="BE897"/>
  <c r="BE911"/>
  <c r="BE977"/>
  <c r="BE993"/>
  <c r="BE1174"/>
  <c r="BK694"/>
  <c r="J694"/>
  <c r="J108"/>
  <c r="BE157"/>
  <c r="BE160"/>
  <c r="BE165"/>
  <c r="BE169"/>
  <c r="BE183"/>
  <c r="BE218"/>
  <c r="BE222"/>
  <c r="BE385"/>
  <c r="BE388"/>
  <c r="BE403"/>
  <c r="BE435"/>
  <c r="BE449"/>
  <c r="BE478"/>
  <c r="BE484"/>
  <c r="BE487"/>
  <c r="BE493"/>
  <c r="BE531"/>
  <c r="BE593"/>
  <c r="BE608"/>
  <c r="BE663"/>
  <c r="BE677"/>
  <c r="BE750"/>
  <c r="BE755"/>
  <c r="BE783"/>
  <c r="BE793"/>
  <c r="BE811"/>
  <c r="BE821"/>
  <c r="BE845"/>
  <c r="BE854"/>
  <c r="BE888"/>
  <c r="BE893"/>
  <c r="BE915"/>
  <c r="BE934"/>
  <c r="BE983"/>
  <c r="BE1017"/>
  <c r="BE1043"/>
  <c r="BE1047"/>
  <c r="BE1112"/>
  <c r="BE1178"/>
  <c r="BE1234"/>
  <c r="BE1250"/>
  <c r="BE1259"/>
  <c r="BE1292"/>
  <c r="BE1321"/>
  <c r="BE1367"/>
  <c r="J87"/>
  <c r="BE152"/>
  <c r="BE194"/>
  <c r="BE198"/>
  <c r="BE349"/>
  <c r="BE352"/>
  <c r="BE358"/>
  <c r="BE476"/>
  <c r="BE497"/>
  <c r="BE603"/>
  <c r="BE630"/>
  <c r="BE656"/>
  <c r="BE673"/>
  <c r="BE675"/>
  <c r="BE766"/>
  <c r="BE841"/>
  <c r="BE863"/>
  <c r="BE872"/>
  <c r="BE906"/>
  <c r="BE936"/>
  <c r="BE971"/>
  <c r="BE973"/>
  <c r="BE975"/>
  <c r="BE1009"/>
  <c r="BE1150"/>
  <c r="BE1155"/>
  <c r="BE1159"/>
  <c r="BE1163"/>
  <c r="BE1255"/>
  <c r="BE1276"/>
  <c r="BE1280"/>
  <c r="BE1306"/>
  <c r="BE1329"/>
  <c r="BE1333"/>
  <c r="BE1338"/>
  <c r="BE1376"/>
  <c r="BE224"/>
  <c r="BE495"/>
  <c r="BE526"/>
  <c r="BE529"/>
  <c r="BE584"/>
  <c r="BE586"/>
  <c r="BE622"/>
  <c r="BE624"/>
  <c r="BE643"/>
  <c r="BE648"/>
  <c r="BE669"/>
  <c r="BE741"/>
  <c r="BE771"/>
  <c r="BE788"/>
  <c r="BE859"/>
  <c r="BE877"/>
  <c r="BE881"/>
  <c r="BE917"/>
  <c r="BE923"/>
  <c r="BE943"/>
  <c r="BE951"/>
  <c r="BE1170"/>
  <c r="BE1181"/>
  <c r="BE1218"/>
  <c r="BE1266"/>
  <c r="BE1297"/>
  <c r="BE1312"/>
  <c r="BE1317"/>
  <c r="BE1346"/>
  <c r="BE1363"/>
  <c r="BE1386"/>
  <c r="F34"/>
  <c i="1" r="BA95"/>
  <c r="BA94"/>
  <c r="W30"/>
  <c i="2" r="J34"/>
  <c i="1" r="AW95"/>
  <c i="2" r="F35"/>
  <c i="1" r="BB95"/>
  <c r="BB94"/>
  <c r="AX94"/>
  <c i="2" r="F37"/>
  <c i="1" r="BD95"/>
  <c r="BD94"/>
  <c r="W33"/>
  <c i="2" r="F36"/>
  <c i="1" r="BC95"/>
  <c r="BC94"/>
  <c r="W32"/>
  <c i="2" l="1" r="T641"/>
  <c r="T150"/>
  <c r="T149"/>
  <c r="R641"/>
  <c r="P150"/>
  <c r="P641"/>
  <c r="R150"/>
  <c r="R149"/>
  <c r="BK641"/>
  <c r="J641"/>
  <c r="J104"/>
  <c r="BK150"/>
  <c r="J150"/>
  <c r="J95"/>
  <c i="1" r="W31"/>
  <c r="AY94"/>
  <c r="AW94"/>
  <c r="AK30"/>
  <c i="2" l="1" r="P149"/>
  <c i="1" r="AU95"/>
  <c i="2" r="BK149"/>
  <c r="J149"/>
  <c r="J94"/>
  <c i="1" r="AU94"/>
  <c i="2" l="1" r="J28"/>
  <c l="1" r="J130"/>
  <c r="J124"/>
  <c r="J29"/>
  <c r="J30"/>
  <c i="1" r="AG95"/>
  <c i="2" l="1" r="BE130"/>
  <c i="1" r="AG94"/>
  <c r="AK26"/>
  <c i="2" r="J132"/>
  <c r="J33"/>
  <c i="1" r="AV95"/>
  <c r="AT95"/>
  <c i="2" l="1" r="J39"/>
  <c i="1" r="AN95"/>
  <c i="2" r="F33"/>
  <c i="1" r="AZ95"/>
  <c r="AZ94"/>
  <c r="AV94"/>
  <c r="AK29"/>
  <c r="AK35"/>
  <c l="1"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<sst xmlns="http://schemas.openxmlformats.org/spreadsheetml/2006/main">
  <si>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</si>
  <si>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</si>
  <si>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</si>
  <si>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</si>
  <si>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</si>
  <si>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{8c008f3d-07ba-4da2-b799-84ce09312607}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</si>
  <si>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</si>
  <si>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</si>
  <si>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</si>
  <si>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</si>
  <si>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</si>
  <si>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</si>
  <si>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</si>
  <si>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</si>
  <si>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</si>
  <si>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</si>
  <si>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</si>
  <si>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obecního úřadu č.p.95, Mezilesí</t>
  </si>
  <si>
    <t>KSO:</t>
  </si>
  <si>
    <t>CC-CZ:</t>
  </si>
  <si>
    <t>Místo:</t>
  </si>
  <si>
    <t>Obec Mezilesí</t>
  </si>
  <si>
    <t>Datum:</t>
  </si>
  <si>
    <t>9. 1. 2020</t>
  </si>
  <si>
    <t>Zadavatel:</t>
  </si>
  <si>
    <t>IČ:</t>
  </si>
  <si>
    <t>00272833</t>
  </si>
  <si>
    <t>DIČ:</t>
  </si>
  <si>
    <t>Uchazeč:</t>
  </si>
  <si>
    <t>Vyplň údaj</t>
  </si>
  <si>
    <t>Projektant:</t>
  </si>
  <si>
    <t>25260341</t>
  </si>
  <si>
    <t>ORGATEX-NÁCHOD s.r.o.</t>
  </si>
  <si>
    <t>CZ25260341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</si>
  <si>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</si>
  <si>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</si>
  <si>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</si>
  <si>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</si>
  <si>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</si>
  <si>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</si>
  <si>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</si>
  <si>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</si>
  <si>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</si>
  <si>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</si>
  <si>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</si>
  <si>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</si>
  <si>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</si>
  <si>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</si>
  <si>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</si>
  <si>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</si>
  <si>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</si>
  <si>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</si>
  <si>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</si>
  <si>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</si>
  <si>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</si>
  <si>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</si>
  <si>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</si>
  <si>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</si>
  <si>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</si>
  <si>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</si>
  <si>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</si>
  <si>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</si>
  <si>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</si>
  <si>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</si>
  <si>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</si>
  <si>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</si>
  <si>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</si>
  <si>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</si>
  <si>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</si>
  <si>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</si>
  <si>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</si>
  <si>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</si>
  <si>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</si>
  <si>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</si>
  <si>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</si>
  <si>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</si>
  <si>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</si>
  <si>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</si>
  <si>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</si>
  <si>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</si>
  <si>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</si>
  <si>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</si>
  <si>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</si>
  <si>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</si>
  <si>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</si>
  <si>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</si>
  <si>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dlažba</t>
  </si>
  <si>
    <t>Dlažba keramická</t>
  </si>
  <si>
    <t>m2</t>
  </si>
  <si>
    <t>74,04</t>
  </si>
  <si>
    <t>2</t>
  </si>
  <si>
    <t>epox</t>
  </si>
  <si>
    <t>Epoxid</t>
  </si>
  <si>
    <t>60,3</t>
  </si>
  <si>
    <t>KRYCÍ LIST SOUPISU PRACÍ</t>
  </si>
  <si>
    <t>lešení</t>
  </si>
  <si>
    <t>Lešení vnější obvodové</t>
  </si>
  <si>
    <t>506,4</t>
  </si>
  <si>
    <t>nátěr</t>
  </si>
  <si>
    <t>nátěry zárubní</t>
  </si>
  <si>
    <t>33,022</t>
  </si>
  <si>
    <t>obklad</t>
  </si>
  <si>
    <t>Obklad keramický</t>
  </si>
  <si>
    <t>28,697</t>
  </si>
  <si>
    <t>omítka1_podhled</t>
  </si>
  <si>
    <t>Omítka vnější silikonová zrnitá podhledů</t>
  </si>
  <si>
    <t>12,048</t>
  </si>
  <si>
    <t>omítka1_stěny</t>
  </si>
  <si>
    <t>omítka vnější silikonová zrnitá stěn</t>
  </si>
  <si>
    <t>449,267</t>
  </si>
  <si>
    <t>opr_omítka</t>
  </si>
  <si>
    <t>oprava vnitřní omítky po demontážích obkladů</t>
  </si>
  <si>
    <t>78,387</t>
  </si>
  <si>
    <t>opr_podhled_vnější</t>
  </si>
  <si>
    <t>Oprava vnější podhled</t>
  </si>
  <si>
    <t>opr_stěny_vnější</t>
  </si>
  <si>
    <t>Oprava vnějších stěn</t>
  </si>
  <si>
    <t>PVC_podlaha</t>
  </si>
  <si>
    <t>Podlaha z PVC</t>
  </si>
  <si>
    <t>146,4</t>
  </si>
  <si>
    <t>rýhy</t>
  </si>
  <si>
    <t>Hloubení rýh ručně</t>
  </si>
  <si>
    <t>m3</t>
  </si>
  <si>
    <t>20,16</t>
  </si>
  <si>
    <t>štuk_stěny</t>
  </si>
  <si>
    <t>Potažení stěn štukem</t>
  </si>
  <si>
    <t>773,539</t>
  </si>
  <si>
    <t>štuk_strop</t>
  </si>
  <si>
    <t>Potažení stropů štukem</t>
  </si>
  <si>
    <t>302,8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</si>
  <si>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</si>
  <si>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</si>
  <si>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</si>
  <si>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</si>
  <si>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</si>
  <si>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</si>
  <si>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</si>
  <si>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</si>
  <si>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</si>
  <si>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</si>
  <si>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</si>
  <si>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</si>
  <si>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</si>
  <si>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</si>
  <si>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</si>
  <si>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</si>
  <si>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</si>
  <si>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</si>
  <si>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</si>
  <si>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</si>
  <si>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</si>
  <si>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</si>
  <si>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</si>
  <si>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</si>
  <si>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</si>
  <si>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</si>
  <si>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</si>
  <si>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</si>
  <si>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</si>
  <si>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</si>
  <si>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</si>
  <si>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</si>
  <si>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</si>
  <si>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</si>
  <si>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</si>
  <si>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</si>
  <si>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</si>
  <si>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</si>
  <si>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</si>
  <si>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</si>
  <si>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</si>
  <si>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</si>
  <si>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</si>
  <si>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</si>
  <si>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</si>
  <si>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</si>
  <si>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</si>
  <si>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</si>
  <si>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</si>
  <si>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</si>
  <si>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</si>
  <si>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</si>
  <si>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</si>
  <si>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</si>
  <si>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</si>
  <si>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</si>
  <si>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</si>
  <si>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</si>
  <si>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</si>
  <si>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</si>
  <si>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</si>
  <si>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</si>
  <si>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132212101</t>
  </si>
  <si>
    <t>Hloubení rýh š do 600 mm ručním nebo pneum nářadím v soudržných horninách tř. 3</t>
  </si>
  <si>
    <t>4</t>
  </si>
  <si>
    <t>-147652846</t>
  </si>
  <si>
    <t>PP</t>
  </si>
  <si>
    <t xml:space="preserve">Hloubení zapažených i nezapažených rýh šířky do 600 mm ručním nebo pneumatickým nářadím  s urovnáním dna do předepsaného profilu a spádu v horninách tř. 3 soudržných</t>
  </si>
  <si>
    <t>VV</t>
  </si>
  <si>
    <t>"po obvodu stavby a kanalizaci</t>
  </si>
  <si>
    <t>(6,0+20,9+9,5+8,0+6,0)*0,5*0,8</t>
  </si>
  <si>
    <t>Součet</t>
  </si>
  <si>
    <t>132212109</t>
  </si>
  <si>
    <t>Příplatek za lepivost u hloubení rýh š do 600 mm ručním nebo pneum nářadím v hornině tř. 3</t>
  </si>
  <si>
    <t>1890589619</t>
  </si>
  <si>
    <t xml:space="preserve">Hloubení zapažených i nezapažených rýh šířky do 600 mm ručním nebo pneumatickým nářadím  s urovnáním dna do předepsaného profilu a spádu v horninách tř. 3 Příplatek k cenám za lepivost horniny tř. 3</t>
  </si>
  <si>
    <t>3</t>
  </si>
  <si>
    <t>162301102</t>
  </si>
  <si>
    <t>Vodorovné přemístění do 1000 m výkopku/sypaniny z horniny tř. 1 až 4</t>
  </si>
  <si>
    <t>-1506249804</t>
  </si>
  <si>
    <t xml:space="preserve">Vodorovné přemístění výkopku nebo sypaniny po suchu  na obvyklém dopravním prostředku, bez naložení výkopku, avšak se složením bez rozhrnutí z horniny tř. 1 až 4 na vzdálenost přes 500 do 1 000 m</t>
  </si>
  <si>
    <t>"zásyp" -12,60</t>
  </si>
  <si>
    <t>162701109</t>
  </si>
  <si>
    <t>Příplatek k vodorovnému přemístění výkopku/sypaniny z horniny tř. 1 až 4 ZKD 1000 m přes 10000 m</t>
  </si>
  <si>
    <t>-2139173446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</si>
  <si>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</si>
  <si>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7,560*35</t>
  </si>
  <si>
    <t>5</t>
  </si>
  <si>
    <t>171201201</t>
  </si>
  <si>
    <t>Uložení sypaniny na skládky</t>
  </si>
  <si>
    <t>1308754545</t>
  </si>
  <si>
    <t xml:space="preserve">Uložení sypaniny  na skládky</t>
  </si>
  <si>
    <t>6</t>
  </si>
  <si>
    <t>171201211</t>
  </si>
  <si>
    <t>Poplatek za uložení stavebního odpadu - zeminy a kameniva na skládce</t>
  </si>
  <si>
    <t>t</t>
  </si>
  <si>
    <t>1312869791</t>
  </si>
  <si>
    <t>Poplatek za uložení stavebního odpadu na skládce (skládkovné) zeminy a kameniva zatříděného do Katalogu odpadů pod kódem 170 504</t>
  </si>
  <si>
    <t>7</t>
  </si>
  <si>
    <t>174101101</t>
  </si>
  <si>
    <t>Zásyp jam, šachet rýh nebo kolem objektů sypaninou se zhutněním</t>
  </si>
  <si>
    <t>1486034473</t>
  </si>
  <si>
    <t xml:space="preserve">Zásyp sypaninou z jakékoliv horniny  s uložením výkopku ve vrstvách se zhutněním jam, šachet, rýh nebo kolem objektů v těchto vykopávkách</t>
  </si>
  <si>
    <t>"po obvodu stavby a kanalizaci - materiál z výkopů</t>
  </si>
  <si>
    <t>(6,0+20,9+9,5+8,0+6,0)*0,5*0,5</t>
  </si>
  <si>
    <t>8</t>
  </si>
  <si>
    <t>175111101</t>
  </si>
  <si>
    <t>Obsypání potrubí ručně sypaninou bez prohození sítem, uloženou do 3 m</t>
  </si>
  <si>
    <t>1035431577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</si>
  <si>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</si>
  <si>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(6,0+20,9+9,5+8,0+6,0)*0,5*0,3</t>
  </si>
  <si>
    <t>9</t>
  </si>
  <si>
    <t>M</t>
  </si>
  <si>
    <t>58337344</t>
  </si>
  <si>
    <t>štěrkopísek frakce 0-32</t>
  </si>
  <si>
    <t>-1676162535</t>
  </si>
  <si>
    <t>7,56*2 'Přepočtené koeficientem množství</t>
  </si>
  <si>
    <t>Svislé a kompletní konstrukce</t>
  </si>
  <si>
    <t>10</t>
  </si>
  <si>
    <t>311272221</t>
  </si>
  <si>
    <t>Zdivo z pórobetonových tvárnic na pero a drážku do P2 do 450 kg/m3 na tenkovrstvou maltu tl 300 mm</t>
  </si>
  <si>
    <t>-12031519</t>
  </si>
  <si>
    <t>Zdivo z pórobetonových tvárnic na tenké maltové lože, tl. zdiva 300 mm pevnost tvárnic do P2, objemová hmotnost do 450 kg/m3 na pero a drážku</t>
  </si>
  <si>
    <t>"dozdívka atiky</t>
  </si>
  <si>
    <t>9,6*0,45</t>
  </si>
  <si>
    <t>"nadezdívka atiky</t>
  </si>
  <si>
    <t>(20,90+9,5)*2*0,75</t>
  </si>
  <si>
    <t>11</t>
  </si>
  <si>
    <t>317168013</t>
  </si>
  <si>
    <t>Překlad keramický plochý š 115 mm dl 1500 mm</t>
  </si>
  <si>
    <t>kus</t>
  </si>
  <si>
    <t>490834366</t>
  </si>
  <si>
    <t>Překlady keramické ploché osazené do maltového lože, výšky překladu 71 mm šířky 115 mm, délky 1500 mm</t>
  </si>
  <si>
    <t>"2.NP" 1</t>
  </si>
  <si>
    <t>12</t>
  </si>
  <si>
    <t>340238211</t>
  </si>
  <si>
    <t>Zazdívka otvorů v příčkách nebo stěnách plochy do 1 m2 cihlami plnými tl do 100 mm</t>
  </si>
  <si>
    <t>-1425653651</t>
  </si>
  <si>
    <t>Zazdívka otvorů v příčkách nebo stěnách cihlami plnými pálenými plochy přes 0,25 m2 do 1 m2, tloušťky do 100 mm</t>
  </si>
  <si>
    <t>"1.NP"</t>
  </si>
  <si>
    <t>(0,35*0,15*4)*5</t>
  </si>
  <si>
    <t>"2.NP"</t>
  </si>
  <si>
    <t>13</t>
  </si>
  <si>
    <t>340238212</t>
  </si>
  <si>
    <t>Zazdívka otvorů v příčkách nebo stěnách plochy do 1 m2 cihlami plnými tl přes 100 mm</t>
  </si>
  <si>
    <t>-735622379</t>
  </si>
  <si>
    <t>Zazdívka otvorů v příčkách nebo stěnách cihlami plnými pálenými plochy přes 0,25 m2 do 1 m2, tloušťky přes 100 mm</t>
  </si>
  <si>
    <t>"1.NP</t>
  </si>
  <si>
    <t>(0,35*0,15*4)*1</t>
  </si>
  <si>
    <t>"2.NP</t>
  </si>
  <si>
    <t>(0,35*0,15*4)*6</t>
  </si>
  <si>
    <t>Vodorovné konstrukce</t>
  </si>
  <si>
    <t>14</t>
  </si>
  <si>
    <t>417321414</t>
  </si>
  <si>
    <t>Ztužující pásy a věnce ze ŽB tř. C 20/25</t>
  </si>
  <si>
    <t>1155479495</t>
  </si>
  <si>
    <t xml:space="preserve">Ztužující pásy a věnce z betonu železového (bez výztuže)  tř. C 20/25</t>
  </si>
  <si>
    <t>"ztužení atiky</t>
  </si>
  <si>
    <t>(20,90+9,5)*2*0,3*0,15</t>
  </si>
  <si>
    <t>417351115</t>
  </si>
  <si>
    <t>Zřízení bednění ztužujících věnců</t>
  </si>
  <si>
    <t>-306839836</t>
  </si>
  <si>
    <t xml:space="preserve">Bednění bočnic ztužujících pásů a věnců včetně vzpěr  zřízení</t>
  </si>
  <si>
    <t>(20,90+9,5)*2*0,3</t>
  </si>
  <si>
    <t>16</t>
  </si>
  <si>
    <t>417351116</t>
  </si>
  <si>
    <t>Odstranění bednění ztužujících věnců</t>
  </si>
  <si>
    <t>-1479273889</t>
  </si>
  <si>
    <t xml:space="preserve">Bednění bočnic ztužujících pásů a věnců včetně vzpěr  odstranění</t>
  </si>
  <si>
    <t>17</t>
  </si>
  <si>
    <t>417361821</t>
  </si>
  <si>
    <t>Výztuž ztužujících pásů a věnců betonářskou ocelí 10 505</t>
  </si>
  <si>
    <t>-429457719</t>
  </si>
  <si>
    <t xml:space="preserve">Výztuž ztužujících pásů a věnců  z betonářské oceli 10 505 (R) nebo BSt 500</t>
  </si>
  <si>
    <t>2,736*0,08</t>
  </si>
  <si>
    <t>Úpravy povrchů, podlahy a osazování výplní</t>
  </si>
  <si>
    <t>18</t>
  </si>
  <si>
    <t>611131121</t>
  </si>
  <si>
    <t>Penetrační disperzní nátěr vnitřních stropů nanášený ručně</t>
  </si>
  <si>
    <t>-1130536592</t>
  </si>
  <si>
    <t xml:space="preserve">Podkladní a spojovací vrstva vnitřních omítaných ploch  penetrace akrylát-silikonová nanášená ručně stropů</t>
  </si>
  <si>
    <t>19</t>
  </si>
  <si>
    <t>611311131</t>
  </si>
  <si>
    <t>Potažení vnitřních rovných stropů vápenným štukem tloušťky do 3 mm</t>
  </si>
  <si>
    <t>866541908</t>
  </si>
  <si>
    <t>Potažení vnitřních ploch štukem tloušťky do 3 mm vodorovných konstrukcí stropů rovných</t>
  </si>
  <si>
    <t>"102 chodba</t>
  </si>
  <si>
    <t>11,5</t>
  </si>
  <si>
    <t>"103 sklad</t>
  </si>
  <si>
    <t>36,1</t>
  </si>
  <si>
    <t>"104 sklad</t>
  </si>
  <si>
    <t>21,3</t>
  </si>
  <si>
    <t>"105 schodišťový prostor</t>
  </si>
  <si>
    <t>11,3</t>
  </si>
  <si>
    <t>"106 garáž</t>
  </si>
  <si>
    <t>56,3</t>
  </si>
  <si>
    <t>"107 šatna požárníků</t>
  </si>
  <si>
    <t>11,9</t>
  </si>
  <si>
    <t>"201 schodišťový prostor</t>
  </si>
  <si>
    <t>12,3</t>
  </si>
  <si>
    <t>"202 knihovna</t>
  </si>
  <si>
    <t>18,2</t>
  </si>
  <si>
    <t>"203 chodba</t>
  </si>
  <si>
    <t>12,4</t>
  </si>
  <si>
    <t>"204 zasedací místnost</t>
  </si>
  <si>
    <t>52,6</t>
  </si>
  <si>
    <t>"205 předsíň</t>
  </si>
  <si>
    <t>14,8</t>
  </si>
  <si>
    <t>"206 kancelář OÚ</t>
  </si>
  <si>
    <t>17,3</t>
  </si>
  <si>
    <t>"207 obecní archiv</t>
  </si>
  <si>
    <t>17,2</t>
  </si>
  <si>
    <t>"209, 210, 211 WC</t>
  </si>
  <si>
    <t>1,6+1,55+2,15</t>
  </si>
  <si>
    <t>"212 kuchyňka</t>
  </si>
  <si>
    <t>4,3</t>
  </si>
  <si>
    <t>20</t>
  </si>
  <si>
    <t>611325411</t>
  </si>
  <si>
    <t>Oprava vnitřní vápenocementové hladké omítky stropů v rozsahu plochy do 10%</t>
  </si>
  <si>
    <t>809506803</t>
  </si>
  <si>
    <t>Oprava vápenocementové omítky vnitřních ploch hladké, tloušťky do 20 mm stropů, v rozsahu opravované plochy do 10%</t>
  </si>
  <si>
    <t>612131121</t>
  </si>
  <si>
    <t>Penetrace akrylát-silikonová vnitřních stěn nanášená ručně</t>
  </si>
  <si>
    <t>-1052795363</t>
  </si>
  <si>
    <t>22</t>
  </si>
  <si>
    <t>612311131</t>
  </si>
  <si>
    <t>Potažení vnitřních stěn vápenným štukem tloušťky do 3 mm</t>
  </si>
  <si>
    <t>-2097110306</t>
  </si>
  <si>
    <t>Potažení vnitřních ploch štukem tloušťky do 3 mm svislých konstrukcí stěn</t>
  </si>
  <si>
    <t>(2,1*2+5,05*2)*2,43+(1,97*2+1,2)*0,3</t>
  </si>
  <si>
    <t>-(0,9*2+0,8+1,35)*1,97</t>
  </si>
  <si>
    <t>(7,05+3,950+3,4+1,5+5,65+5,450)*2,68+(1,5*2*3+2,1*2+1,5)*0,2</t>
  </si>
  <si>
    <t>-(0,9*1,97+1,5*1,5+2,1*1,5*2)</t>
  </si>
  <si>
    <t>(4,55+4,1*2+2,85*2+2,7*3+1,85)*2,55+(1,5*2*2+1,35*2)*0,2</t>
  </si>
  <si>
    <t>-(0,8*1,97*2+1,35*1,5*2)</t>
  </si>
  <si>
    <t>(0,98+4,2+2,75+1,25+1,6+0,25+2,9+1,6+3,0)*3,6+(0,8*2+0,6)*0,2</t>
  </si>
  <si>
    <t>-(0,9*1,97*2+0,6*0,8)</t>
  </si>
  <si>
    <t>(7,05*2+8,6*2+2,0*4)*3,65+(0,8*2+0,6+1,5*2+2,0+3,25*2+2,85+3,25*2+3,3)*0,2</t>
  </si>
  <si>
    <t>-(2,65*3,25+3,10*3,25+0,9*1,97*3+2,0*1,5+0,6*0,8)</t>
  </si>
  <si>
    <t>(2,75*2+4,175*2)*3,60+(1,97*2*1,2)*0,3+(1,5*2+2,1)*0,2</t>
  </si>
  <si>
    <t>-(0,9*1,97+2,1*1,5)</t>
  </si>
  <si>
    <t>(4,0*2+2,7)*4,53+(1,5*2+1,2)*0,2</t>
  </si>
  <si>
    <t>-(1,1*3,4+1,2*1,5)</t>
  </si>
  <si>
    <t>(7,1*2+2,75*2+1,45*2+1,3)*2,62+(1,5*2+2,1)*0,2</t>
  </si>
  <si>
    <t>-(0,8*1,97+2,1*1,5)</t>
  </si>
  <si>
    <t>(8,5*2+1,15*2+1,15+2,2)*2,63+(0,8*2+0,6)*0,2</t>
  </si>
  <si>
    <t>-(0,7*1,97*3+0,8*1,97*3+0,6*0,8)</t>
  </si>
  <si>
    <t>(9,5*2+5,5*2)*2,63+(1,5*2*3+2,1*3)*0,2+(1,97*2+1,2)*0,3</t>
  </si>
  <si>
    <t>-(0,8*1,97+2,1*1,5*3)</t>
  </si>
  <si>
    <t>(2,75*2+5,0*2+1,6+0,6*2)*2,63+(1,5*2+2,1)*0,2</t>
  </si>
  <si>
    <t>(3,5*2+5,0*2)*2,63+(1,50*2+2,1)*0,2</t>
  </si>
  <si>
    <t>(5,0*2+3,45*2)*2,63+(1,5*2+2,1)*0,2</t>
  </si>
  <si>
    <t>-(0,8*1,97*2+2,1*1,5)</t>
  </si>
  <si>
    <t>(1,0*2+1,550*4+1,05*2+1,0*2+2,2*2)*0,63</t>
  </si>
  <si>
    <t>-(0,6*0,2*2)</t>
  </si>
  <si>
    <t>(2,0*2+2,2*2)*2,63+(0,8*2+0,6)*0,2</t>
  </si>
  <si>
    <t>-(0,7*1,97+0,6*0,8)</t>
  </si>
  <si>
    <t>23</t>
  </si>
  <si>
    <t>612325111</t>
  </si>
  <si>
    <t>Vápenocementová hladká omítka rýh ve stěnách šířky do 150 mm</t>
  </si>
  <si>
    <t>1782762264</t>
  </si>
  <si>
    <t>Vápenocementová omítka rýh hladká ve stěnách, šířky rýhy do 150 mm</t>
  </si>
  <si>
    <t>"vodoinstalace</t>
  </si>
  <si>
    <t>42,0*0,15</t>
  </si>
  <si>
    <t>"elektroinstalace</t>
  </si>
  <si>
    <t>320,0*0,15</t>
  </si>
  <si>
    <t>24</t>
  </si>
  <si>
    <t>612325223</t>
  </si>
  <si>
    <t>Vápenocementová štuková omítka malých ploch do 1,0 m2 na stěnách</t>
  </si>
  <si>
    <t>519387021</t>
  </si>
  <si>
    <t>Vápenocementová omítka jednotlivých malých ploch štuková na stěnách, plochy jednotlivě přes 0,25 do 1 m2</t>
  </si>
  <si>
    <t>25</t>
  </si>
  <si>
    <t>612325412</t>
  </si>
  <si>
    <t>Oprava vnitřní vápenocementové hladké omítky stěn v rozsahu plochy do 30%</t>
  </si>
  <si>
    <t>918547734</t>
  </si>
  <si>
    <t>Oprava vápenocementové omítky vnitřních ploch hladké, tloušťky do 20 mm stěn, v rozsahu opravované plochy přes 10 do 30%</t>
  </si>
  <si>
    <t>"po demontáži dřevěného obkladu a keramických obkladů</t>
  </si>
  <si>
    <t>(5,05*2+2,1*2)*1,1</t>
  </si>
  <si>
    <t>(9,5*2+5,5*2)*1,1</t>
  </si>
  <si>
    <t>"209 WC ženy</t>
  </si>
  <si>
    <t>(1,55*2+1,05*2)*2,0-0,6*1,97</t>
  </si>
  <si>
    <t>"210 WC muži</t>
  </si>
  <si>
    <t>(1,55*2+1,00*2)*2,0-0,6*1,97</t>
  </si>
  <si>
    <t>"211 wc předsíň</t>
  </si>
  <si>
    <t>(1,0*2+2,2*2)*2,0-0,7*1,97</t>
  </si>
  <si>
    <t>26</t>
  </si>
  <si>
    <t>619995001</t>
  </si>
  <si>
    <t>Začištění omítek kolem oken, dveří, podlah nebo obkladů</t>
  </si>
  <si>
    <t>m</t>
  </si>
  <si>
    <t>-1720480603</t>
  </si>
  <si>
    <t xml:space="preserve">Začištění omítek (s dodáním hmot)  kolem oken, dveří, podlah, obkladů apod.</t>
  </si>
  <si>
    <t>150</t>
  </si>
  <si>
    <t>27</t>
  </si>
  <si>
    <t>621131121</t>
  </si>
  <si>
    <t>Penetrační disperzní nátěr vnějších podhledů nanášený ručně</t>
  </si>
  <si>
    <t>-880380484</t>
  </si>
  <si>
    <t xml:space="preserve">Podkladní a spojovací vrstva vnějších omítaných ploch  penetrace akrylát-silikonová nanášená ručně podhledů</t>
  </si>
  <si>
    <t>28</t>
  </si>
  <si>
    <t>621135011</t>
  </si>
  <si>
    <t>Vyrovnání podkladu vnějších podhledů tmelem tl do 5 mm</t>
  </si>
  <si>
    <t>1733467713</t>
  </si>
  <si>
    <t xml:space="preserve">Vyrovnání nerovností podkladu vnějších omítaných ploch  tmelem, tloušťky do 5 mm podhledů</t>
  </si>
  <si>
    <t>29</t>
  </si>
  <si>
    <t>621142001</t>
  </si>
  <si>
    <t>Potažení vnějších podhledů sklovláknitým pletivem vtlačeným do tenkovrstvé hmoty</t>
  </si>
  <si>
    <t>-939994426</t>
  </si>
  <si>
    <t xml:space="preserve">Potažení vnějších ploch pletivem  v ploše nebo pruzích, na plném podkladu sklovláknitým vtlačením do tmelu podhledů</t>
  </si>
  <si>
    <t>30</t>
  </si>
  <si>
    <t>621325103</t>
  </si>
  <si>
    <t>Oprava vnější vápenocementové hladké omítky složitosti 1 podhledů v rozsahu do 50%</t>
  </si>
  <si>
    <t>-1539095091</t>
  </si>
  <si>
    <t>Oprava vápenocementové omítky vnějších ploch stupně členitosti 1 hladké podhledů, v rozsahu opravované plochy přes 30 do 50%</t>
  </si>
  <si>
    <t>"stříška nad vraty</t>
  </si>
  <si>
    <t>7,5*0,5</t>
  </si>
  <si>
    <t>"nadpraží</t>
  </si>
  <si>
    <t>"pohled JV" (2,1+1,2+0,6*5+1,35*2+0,9+2,0)*0,15</t>
  </si>
  <si>
    <t>"pohled SZ" (2,1*7+1,5+1,35)*0,15+(2,85+3,30)*0,3+1,9*0,55</t>
  </si>
  <si>
    <t>"pohled SV a JZ" (0,6*4+2,1*2)*0,15</t>
  </si>
  <si>
    <t>31</t>
  </si>
  <si>
    <t>621531021</t>
  </si>
  <si>
    <t>Tenkovrstvá silikonová zrnitá omítka tl. 2,0 mm včetně penetrace vnějších podhledů</t>
  </si>
  <si>
    <t>477294354</t>
  </si>
  <si>
    <t xml:space="preserve">Omítka tenkovrstvá silikonová vnějších ploch  probarvená, včetně penetrace podkladu zrnitá, tloušťky 2,0 mm podhledů</t>
  </si>
  <si>
    <t>32</t>
  </si>
  <si>
    <t>621531021R</t>
  </si>
  <si>
    <t>Tenkovrstvá silikonová zrnitá omítka tl. 2,0 mm včetně penetrace vnějších podhledů - příplatek za barevnost</t>
  </si>
  <si>
    <t>1780591298</t>
  </si>
  <si>
    <t>33</t>
  </si>
  <si>
    <t>622131121</t>
  </si>
  <si>
    <t>Penetrační disperzní nátěr vnějších stěn nanášený ručně</t>
  </si>
  <si>
    <t>642681949</t>
  </si>
  <si>
    <t xml:space="preserve">Podkladní a spojovací vrstva vnějších omítaných ploch  penetrace akrylát-silikonová nanášená ručně stěn</t>
  </si>
  <si>
    <t>34</t>
  </si>
  <si>
    <t>622135011</t>
  </si>
  <si>
    <t>Vyrovnání podkladu vnějších stěn tmelem tl do 5 mm</t>
  </si>
  <si>
    <t>8576018</t>
  </si>
  <si>
    <t xml:space="preserve">Vyrovnání nerovností podkladu vnějších omítaných ploch  tmelem, tloušťky do 5 mm stěn</t>
  </si>
  <si>
    <t>35</t>
  </si>
  <si>
    <t>622142001</t>
  </si>
  <si>
    <t>Potažení vnějších stěn sklovláknitým pletivem vtlačeným do tenkovrstvé hmoty</t>
  </si>
  <si>
    <t>824945547</t>
  </si>
  <si>
    <t xml:space="preserve">Potažení vnějších ploch pletivem  v ploše nebo pruzích, na plném podkladu sklovláknitým vtlačením do tmelu stěn</t>
  </si>
  <si>
    <t>36</t>
  </si>
  <si>
    <t>622325103</t>
  </si>
  <si>
    <t>Oprava vnější vápenocementové hladké omítky složitosti 1 stěn v rozsahu do 50%</t>
  </si>
  <si>
    <t>-871234221</t>
  </si>
  <si>
    <t>Oprava vápenocementové omítky vnějších ploch stupně členitosti 1 hladké stěn, v rozsahu opravované plochy přes 30 do 50%</t>
  </si>
  <si>
    <t>"pohled JV</t>
  </si>
  <si>
    <t>20,9*6,8+2,8*3,9+20</t>
  </si>
  <si>
    <t>-(2,0*1,5+0,6*0,8*5+1,35*1,5*2+2,1*1,5+1,2*1,5+0,9*1,5)</t>
  </si>
  <si>
    <t>"ostění" (1,5*12+0,8*10)*0,15</t>
  </si>
  <si>
    <t>"pohled SZ</t>
  </si>
  <si>
    <t>20,9*6,8+2,8*2,5+15</t>
  </si>
  <si>
    <t>-(2,1*1,5*7+1,35*2,1+1,5*1,5+2,85*3,25+3,1*3,25)</t>
  </si>
  <si>
    <t>"ostění" (1,5*16+2,1*2)*0,15+(3,25*4)*0,3+2,8*0,55</t>
  </si>
  <si>
    <t>"pohled SV a JZ</t>
  </si>
  <si>
    <t>(9,5*6,8)*2+2,8*3,9+2,8*2,5+20</t>
  </si>
  <si>
    <t>-(2,1*1,5*2+0,6*0,8*4)</t>
  </si>
  <si>
    <t>"ostění" (1,5*4+0,8*8)*0,15</t>
  </si>
  <si>
    <t>37</t>
  </si>
  <si>
    <t>622531021</t>
  </si>
  <si>
    <t>Tenkovrstvá silikonová zrnitá omítka tl. 2,0 mm včetně penetrace vnějších stěn</t>
  </si>
  <si>
    <t>1630206751</t>
  </si>
  <si>
    <t xml:space="preserve">Omítka tenkovrstvá silikonová vnějších ploch  probarvená, včetně penetrace podkladu zrnitá, tloušťky 2,0 mm stěn</t>
  </si>
  <si>
    <t>38</t>
  </si>
  <si>
    <t>622531021R</t>
  </si>
  <si>
    <t>Tenkovrstvá silikonová zrnitá omítka tl. 2,0 mm včetně penetrace vnějších stěn - příplatek za barevnost</t>
  </si>
  <si>
    <t>1725192055</t>
  </si>
  <si>
    <t>39</t>
  </si>
  <si>
    <t>629991011</t>
  </si>
  <si>
    <t>Zakrytí výplní otvorů a svislých ploch fólií přilepenou lepící páskou</t>
  </si>
  <si>
    <t>40661607</t>
  </si>
  <si>
    <t xml:space="preserve">Zakrytí vnějších ploch před znečištěním  včetně pozdějšího odkrytí výplní otvorů a svislých ploch fólií přilepenou lepící páskou</t>
  </si>
  <si>
    <t>2,0*1,5+0,6*0,8*5+1,35*1,5*2+2,1*1,5+1,2*1,5+0,9*1,5</t>
  </si>
  <si>
    <t>2,1*1,5*7+1,35*2,1+1,5*1,5+2,85*3,25+3,1*3,25</t>
  </si>
  <si>
    <t>2,1*1,5*2+0,6*0,8*4</t>
  </si>
  <si>
    <t>40</t>
  </si>
  <si>
    <t>629995101</t>
  </si>
  <si>
    <t>Očištění vnějších ploch tlakovou vodou</t>
  </si>
  <si>
    <t>-1190392565</t>
  </si>
  <si>
    <t>Očištění vnějších ploch tlakovou vodou omytím</t>
  </si>
  <si>
    <t>41</t>
  </si>
  <si>
    <t>629999011</t>
  </si>
  <si>
    <t>Příplatek k úpravám povrchů za provádění styku dvou barev nebo struktur na fasádě</t>
  </si>
  <si>
    <t>398852541</t>
  </si>
  <si>
    <t xml:space="preserve">Příplatky k cenám úprav vnějších povrchů  za zvýšenou pracnost při provádění styku dvou struktur na fasádě</t>
  </si>
  <si>
    <t>20,9*3+9,5*3+6,8*16</t>
  </si>
  <si>
    <t>42</t>
  </si>
  <si>
    <t>631311114</t>
  </si>
  <si>
    <t>Mazanina tl do 80 mm z betonu prostého bez zvýšených nároků na prostředí tř. C 16/20</t>
  </si>
  <si>
    <t>-1310876745</t>
  </si>
  <si>
    <t xml:space="preserve">Mazanina z betonu  prostého bez zvýšených nároků na prostředí tl. přes 50 do 80 mm tř. C 16/20</t>
  </si>
  <si>
    <t>0,9*0,06*5</t>
  </si>
  <si>
    <t>0,8*0,06*1</t>
  </si>
  <si>
    <t>0,8*0,06*6</t>
  </si>
  <si>
    <t>0,7*0,06*3</t>
  </si>
  <si>
    <t>0,6*0,06*2</t>
  </si>
  <si>
    <t>43</t>
  </si>
  <si>
    <t>631319011</t>
  </si>
  <si>
    <t>Příplatek k mazanině tl do 80 mm za přehlazení povrchu</t>
  </si>
  <si>
    <t>34325854</t>
  </si>
  <si>
    <t xml:space="preserve">Příplatek k cenám mazanin  za úpravu povrchu mazaniny přehlazením, mazanina tl. přes 50 do 80 mm</t>
  </si>
  <si>
    <t>44</t>
  </si>
  <si>
    <t>632452431</t>
  </si>
  <si>
    <t>Doplnění cementového potěru hlazeného pl do 4 m2 tl do 30 mm</t>
  </si>
  <si>
    <t>914434823</t>
  </si>
  <si>
    <t xml:space="preserve">Doplnění cementového potěru na mazaninách a betonových podkladech  (s dodáním hmot), hlazeného dřevěným nebo ocelovým hladítkem, plochy jednotlivě přes 1 m2 do 4 m2 a tl. přes 20 do 30 mm</t>
  </si>
  <si>
    <t>"oprava poškozených podlah po bourání - rozsah 30%</t>
  </si>
  <si>
    <t>epox*0,3</t>
  </si>
  <si>
    <t>dlažba*0,3</t>
  </si>
  <si>
    <t>PVC_podlaha*0,3</t>
  </si>
  <si>
    <t>45</t>
  </si>
  <si>
    <t>637211321</t>
  </si>
  <si>
    <t>Okapový chodník z betonových vymývaných dlaždic tl 50 mm kladených do písku se zalitím spár MC</t>
  </si>
  <si>
    <t>135717256</t>
  </si>
  <si>
    <t xml:space="preserve">Okapový chodník z dlaždic  betonových vymývaných s vyplněním spár drobným kamenivem, tl. dlaždic 50 mm do písku</t>
  </si>
  <si>
    <t>"po obvodu objektu - dlažba 50x50 cm</t>
  </si>
  <si>
    <t>(6,0+20,9+9,5+8,0+6,0)*0,5</t>
  </si>
  <si>
    <t>46</t>
  </si>
  <si>
    <t>642944121</t>
  </si>
  <si>
    <t>Osazování ocelových zárubní dodatečné pl do 2,5 m2</t>
  </si>
  <si>
    <t>-122122378</t>
  </si>
  <si>
    <t xml:space="preserve">Osazení ocelových dveřních zárubní lisovaných nebo z úhelníků dodatečně  s vybetonováním prahu, plochy do 2,5 m2</t>
  </si>
  <si>
    <t>"zárubeň 900</t>
  </si>
  <si>
    <t>"zárubeň 800</t>
  </si>
  <si>
    <t>"zárubeň 700</t>
  </si>
  <si>
    <t>"zárubeň 600</t>
  </si>
  <si>
    <t>"pozinkovaná zárubeň 800</t>
  </si>
  <si>
    <t>47</t>
  </si>
  <si>
    <t>55331197</t>
  </si>
  <si>
    <t>zárubeň ocelová pro běžné zdění hranatý profil s drážkou 110 600 L/P</t>
  </si>
  <si>
    <t>1261864824</t>
  </si>
  <si>
    <t>48</t>
  </si>
  <si>
    <t>55331199</t>
  </si>
  <si>
    <t>zárubeň ocelová pro běžné zdění hranatý profil s drážkou 110 700 L/P</t>
  </si>
  <si>
    <t>-327692655</t>
  </si>
  <si>
    <t>49</t>
  </si>
  <si>
    <t>55331201</t>
  </si>
  <si>
    <t>zárubeň ocelová pro běžné zdění hranatý profil s drážkou 110 800 L/P</t>
  </si>
  <si>
    <t>-319537109</t>
  </si>
  <si>
    <t>50</t>
  </si>
  <si>
    <t>55331201R</t>
  </si>
  <si>
    <t>zárubeň ocelová pozinkovaná pro běžné zdění hranatý profil s drážkou 110 800 L/P</t>
  </si>
  <si>
    <t>-1975159828</t>
  </si>
  <si>
    <t>51</t>
  </si>
  <si>
    <t>55331203</t>
  </si>
  <si>
    <t>zárubeň ocelová pro běžné zdění hranatý profil s drážkou 110 900 L/P</t>
  </si>
  <si>
    <t>1260211455</t>
  </si>
  <si>
    <t>Trubní vedení</t>
  </si>
  <si>
    <t>52</t>
  </si>
  <si>
    <t>871315221</t>
  </si>
  <si>
    <t>Kanalizační potrubí z tvrdého PVC jednovrstvé tuhost třídy SN8 DN 160</t>
  </si>
  <si>
    <t>-1696352682</t>
  </si>
  <si>
    <t>Kanalizační potrubí z tvrdého PVC v otevřeném výkopu ve sklonu do 20 %, hladkého plnostěnného jednovrstvého, tuhost třídy SN 8 DN 160</t>
  </si>
  <si>
    <t>53</t>
  </si>
  <si>
    <t>871355221</t>
  </si>
  <si>
    <t>Kanalizační potrubí z tvrdého PVC jednovrstvé tuhost třídy SN8 DN 200</t>
  </si>
  <si>
    <t>-1622743415</t>
  </si>
  <si>
    <t>Kanalizační potrubí z tvrdého PVC v otevřeném výkopu ve sklonu do 20 %, hladkého plnostěnného jednovrstvého, tuhost třídy SN 8 DN 200</t>
  </si>
  <si>
    <t>54</t>
  </si>
  <si>
    <t>877265271</t>
  </si>
  <si>
    <t>Montáž lapače střešních splavenin z tvrdého PVC-systém KG DN 110</t>
  </si>
  <si>
    <t>1698819813</t>
  </si>
  <si>
    <t xml:space="preserve">Montáž tvarovek na kanalizačním potrubí z trub z plastu  z tvrdého PVC nebo z polypropylenu v otevřeném výkopu lapačů střešních splavenin DN 100</t>
  </si>
  <si>
    <t>55</t>
  </si>
  <si>
    <t>56231163</t>
  </si>
  <si>
    <t>lapač střešních splavenin se zápachovou klapkou a lapacím košem DN 125/110</t>
  </si>
  <si>
    <t>-814008779</t>
  </si>
  <si>
    <t>56</t>
  </si>
  <si>
    <t>877315211</t>
  </si>
  <si>
    <t>Montáž tvarovek z tvrdého PVC-systém KG nebo z polypropylenu-systém KG 2000 jednoosé DN 160</t>
  </si>
  <si>
    <t>-1346134635</t>
  </si>
  <si>
    <t xml:space="preserve">Montáž tvarovek na kanalizačním potrubí z trub z plastu  z tvrdého PVC nebo z polypropylenu v otevřeném výkopu jednoosých DN 160</t>
  </si>
  <si>
    <t>57</t>
  </si>
  <si>
    <t>28611360</t>
  </si>
  <si>
    <t>koleno kanalizace PVC KG 160x30°</t>
  </si>
  <si>
    <t>1599320159</t>
  </si>
  <si>
    <t>58</t>
  </si>
  <si>
    <t>28611508</t>
  </si>
  <si>
    <t>redukce kanalizační PVC 200/160</t>
  </si>
  <si>
    <t>-396919676</t>
  </si>
  <si>
    <t>59</t>
  </si>
  <si>
    <t>28611427</t>
  </si>
  <si>
    <t>odbočka kanalizační plastová s hrdlem KG 160/110/87°</t>
  </si>
  <si>
    <t>2094106111</t>
  </si>
  <si>
    <t>60</t>
  </si>
  <si>
    <t>877355121</t>
  </si>
  <si>
    <t>Výřez a montáž tvarovek odbočných na potrubí z kanalizačních trub z PVC DN 200</t>
  </si>
  <si>
    <t>-1245063190</t>
  </si>
  <si>
    <t xml:space="preserve">Výřez a montáž odbočné tvarovky na potrubí z trub z tvrdého PVC  DN 200</t>
  </si>
  <si>
    <t>61</t>
  </si>
  <si>
    <t>28611396</t>
  </si>
  <si>
    <t>odbočka kanalizační PVC s hrdlem 200/200/45°</t>
  </si>
  <si>
    <t>-24603526</t>
  </si>
  <si>
    <t>Ostatní konstrukce a práce, bourání</t>
  </si>
  <si>
    <t>62</t>
  </si>
  <si>
    <t>941111121</t>
  </si>
  <si>
    <t>Montáž lešení řadového trubkového lehkého s podlahami zatížení do 200 kg/m2 š do 1,2 m v do 10 m</t>
  </si>
  <si>
    <t>-284091428</t>
  </si>
  <si>
    <t xml:space="preserve">Montáž lešení řadového trubkového lehkého pracovního s podlahami  s provozním zatížením tř. 3 do 200 kg/m2 šířky tř. W09 přes 0,9 do 1,2 m, výšky do 10 m</t>
  </si>
  <si>
    <t>(2*20,9+2*9,5)*7,5+(4*2,8*4,5)</t>
  </si>
  <si>
    <t>63</t>
  </si>
  <si>
    <t>941111221</t>
  </si>
  <si>
    <t>Příplatek k lešení řadovému trubkovému lehkému s podlahami š 1,2 m v 10 m za první a ZKD den použití</t>
  </si>
  <si>
    <t>-764680657</t>
  </si>
  <si>
    <t xml:space="preserve">Montáž lešení řadového trubkového lehkého pracovního s podlahami  s provozním zatížením tř. 3 do 200 kg/m2 Příplatek za první a každý další den použití lešení k ceně -1121</t>
  </si>
  <si>
    <t>"60 dní" lešení*60</t>
  </si>
  <si>
    <t>64</t>
  </si>
  <si>
    <t>941111821</t>
  </si>
  <si>
    <t>Demontáž lešení řadového trubkového lehkého s podlahami zatížení do 200 kg/m2 š do 1,2 m v do 10 m</t>
  </si>
  <si>
    <t>-945009170</t>
  </si>
  <si>
    <t xml:space="preserve">Demontáž lešení řadového trubkového lehkého pracovního s podlahami  s provozním zatížením tř. 3 do 200 kg/m2 šířky tř. W09 přes 0,9 do 1,2 m, výšky do 10 m</t>
  </si>
  <si>
    <t>65</t>
  </si>
  <si>
    <t>944511111</t>
  </si>
  <si>
    <t>Montáž ochranné sítě z textilie z umělých vláken</t>
  </si>
  <si>
    <t>-1453428982</t>
  </si>
  <si>
    <t xml:space="preserve">Montáž ochranné sítě  zavěšené na konstrukci lešení z textilie z umělých vláken</t>
  </si>
  <si>
    <t>66</t>
  </si>
  <si>
    <t>944511211</t>
  </si>
  <si>
    <t>Příplatek k ochranné síti za první a ZKD den použití</t>
  </si>
  <si>
    <t>1024970087</t>
  </si>
  <si>
    <t xml:space="preserve">Montáž ochranné sítě  Příplatek za první a každý další den použití sítě k ceně -1111</t>
  </si>
  <si>
    <t>67</t>
  </si>
  <si>
    <t>944511811</t>
  </si>
  <si>
    <t>Demontáž ochranné sítě z textilie z umělých vláken</t>
  </si>
  <si>
    <t>476262752</t>
  </si>
  <si>
    <t xml:space="preserve">Demontáž ochranné sítě  zavěšené na konstrukci lešení z textilie z umělých vláken</t>
  </si>
  <si>
    <t>68</t>
  </si>
  <si>
    <t>944711111</t>
  </si>
  <si>
    <t>Montáž záchytné stříšky š do 1,5 m</t>
  </si>
  <si>
    <t>1553677590</t>
  </si>
  <si>
    <t xml:space="preserve">Montáž záchytné stříšky  zřizované současně s lehkým nebo těžkým lešením, šířky do 1,5 m</t>
  </si>
  <si>
    <t>69</t>
  </si>
  <si>
    <t>944711211</t>
  </si>
  <si>
    <t>Příplatek k záchytné stříšce š do 1,5 m za první a ZKD den použití</t>
  </si>
  <si>
    <t>1617282179</t>
  </si>
  <si>
    <t xml:space="preserve">Montáž záchytné stříšky  Příplatek za první a každý další den použití záchytné stříšky k ceně -1111</t>
  </si>
  <si>
    <t>70</t>
  </si>
  <si>
    <t>944711811</t>
  </si>
  <si>
    <t>Demontáž záchytné stříšky š do 1,5 m</t>
  </si>
  <si>
    <t>-651558571</t>
  </si>
  <si>
    <t xml:space="preserve">Demontáž záchytné stříšky  zřizované současně s lehkým nebo těžkým lešením, šířky do 1,5 m</t>
  </si>
  <si>
    <t>71</t>
  </si>
  <si>
    <t>949101111</t>
  </si>
  <si>
    <t>Lešení pomocné pro objekty pozemních staveb s lešeňovou podlahou v do 1,9 m zatížení do 150 kg/m2</t>
  </si>
  <si>
    <t>-948358291</t>
  </si>
  <si>
    <t xml:space="preserve">Lešení pomocné pracovní pro objekty pozemních staveb  pro zatížení do 150 kg/m2, o výšce lešeňové podlahy do 1,9 m</t>
  </si>
  <si>
    <t>72</t>
  </si>
  <si>
    <t>949101112</t>
  </si>
  <si>
    <t>Lešení pomocné pro objekty pozemních staveb s lešeňovou podlahou v do 3,5 m zatížení do 150 kg/m2</t>
  </si>
  <si>
    <t>554517981</t>
  </si>
  <si>
    <t xml:space="preserve">Lešení pomocné pracovní pro objekty pozemních staveb  pro zatížení do 150 kg/m2, o výšce lešeňové podlahy přes 1,9 do 3,5 m</t>
  </si>
  <si>
    <t>"pro krov</t>
  </si>
  <si>
    <t>9,5*9,5</t>
  </si>
  <si>
    <t>73</t>
  </si>
  <si>
    <t>952901111</t>
  </si>
  <si>
    <t>Vyčištění budov bytové a občanské výstavby při výšce podlaží do 4 m</t>
  </si>
  <si>
    <t>2055081345</t>
  </si>
  <si>
    <t xml:space="preserve">Vyčištění budov nebo objektů před předáním do užívání  budov bytové nebo občanské výstavby, světlé výšky podlaží do 4 m</t>
  </si>
  <si>
    <t>74</t>
  </si>
  <si>
    <t>962031133</t>
  </si>
  <si>
    <t>Bourání příček z cihel pálených na MVC tl do 150 mm</t>
  </si>
  <si>
    <t>-202293198</t>
  </si>
  <si>
    <t>0,9*1,97</t>
  </si>
  <si>
    <t>75</t>
  </si>
  <si>
    <t>962032641</t>
  </si>
  <si>
    <t>Bourání zdiva komínového nad střechou z cihel na MC</t>
  </si>
  <si>
    <t>1512688887</t>
  </si>
  <si>
    <t xml:space="preserve">Bourání zdiva nadzákladového z cihel nebo tvárnic  komínového z cihel pálených, šamotových nebo vápenopískových nad střechou na maltu cementovou</t>
  </si>
  <si>
    <t>1,5*0,6*4,7</t>
  </si>
  <si>
    <t>1,0*0,30*1,5</t>
  </si>
  <si>
    <t>76</t>
  </si>
  <si>
    <t>965042121</t>
  </si>
  <si>
    <t>Bourání podkladů pod dlažby nebo mazanin betonových nebo z litého asfaltu tl do 100 mm pl do 1 m2</t>
  </si>
  <si>
    <t>-1030057830</t>
  </si>
  <si>
    <t>Bourání mazanin betonových nebo z litého asfaltu tl. do 100 mm, plochy do 1 m2</t>
  </si>
  <si>
    <t>77</t>
  </si>
  <si>
    <t>966031313</t>
  </si>
  <si>
    <t>Vybourání částí říms z cihel vyložených do 250 mm tl do 300 mm</t>
  </si>
  <si>
    <t>1731742224</t>
  </si>
  <si>
    <t xml:space="preserve">Vybourání částí říms z cihel  vyložených do 250 mm tl. do 300 mm</t>
  </si>
  <si>
    <t>"ubourání" 25,0</t>
  </si>
  <si>
    <t>78</t>
  </si>
  <si>
    <t>967031744R</t>
  </si>
  <si>
    <t>Odbourání a přisekání zděného pilíře o tl. 450 mm</t>
  </si>
  <si>
    <t>-1263232774</t>
  </si>
  <si>
    <t>"zvětšení otvoru garážových vrat</t>
  </si>
  <si>
    <t>0,3*3,25*0,45</t>
  </si>
  <si>
    <t>79</t>
  </si>
  <si>
    <t>968072455</t>
  </si>
  <si>
    <t>Vybourání kovových dveřních zárubní pl do 2 m2</t>
  </si>
  <si>
    <t>-915786936</t>
  </si>
  <si>
    <t xml:space="preserve">Vybourání kovových rámů oken s křídly, dveřních zárubní, vrat, stěn, ostění nebo obkladů  dveřních zárubní, plochy do 2 m2</t>
  </si>
  <si>
    <t>0,9*1,97*5</t>
  </si>
  <si>
    <t>0,8*1,97*8</t>
  </si>
  <si>
    <t>0,7*1,97*3</t>
  </si>
  <si>
    <t>0,6*1,97*2</t>
  </si>
  <si>
    <t>80</t>
  </si>
  <si>
    <t>973022341</t>
  </si>
  <si>
    <t>Vysekání kapes ve zdivu z kamene pl do 0,16 m2 hl do 150 mm</t>
  </si>
  <si>
    <t>-447539558</t>
  </si>
  <si>
    <t xml:space="preserve">Vysekání výklenků nebo kapes ve zdivu z kamene  kapes, plochy do 0,16 m2, hl. do 150 mm</t>
  </si>
  <si>
    <t>81</t>
  </si>
  <si>
    <t>973032862</t>
  </si>
  <si>
    <t>Vysekání kapes ve zdivu z dutých cihel nebo tvárnic pro zavázání příček nebo zdí tl do 100 mm</t>
  </si>
  <si>
    <t>-819036341</t>
  </si>
  <si>
    <t xml:space="preserve">"1.NP </t>
  </si>
  <si>
    <t>(0,35*4)*6</t>
  </si>
  <si>
    <t>(0,35*4)*10</t>
  </si>
  <si>
    <t>82</t>
  </si>
  <si>
    <t>974031132</t>
  </si>
  <si>
    <t>Vysekání rýh ve zdivu cihelném hl do 50 mm š do 70 mm</t>
  </si>
  <si>
    <t>886401568</t>
  </si>
  <si>
    <t xml:space="preserve">Vysekání rýh ve zdivu cihelném na maltu vápennou nebo vápenocementovou  do hl. 50 mm a šířky do 70 mm</t>
  </si>
  <si>
    <t>320,0</t>
  </si>
  <si>
    <t>83</t>
  </si>
  <si>
    <t>974031142</t>
  </si>
  <si>
    <t>Vysekání rýh ve zdivu cihelném hl do 70 mm š do 70 mm</t>
  </si>
  <si>
    <t>-973316097</t>
  </si>
  <si>
    <t xml:space="preserve">Vysekání rýh ve zdivu cihelném na maltu vápennou nebo vápenocementovou  do hl. 70 mm a šířky do 70 mm</t>
  </si>
  <si>
    <t>42,0</t>
  </si>
  <si>
    <t>84</t>
  </si>
  <si>
    <t>974031664</t>
  </si>
  <si>
    <t>Vysekání rýh ve zdivu cihelném pro vtahování nosníků hl do 150 mm v do 150 mm</t>
  </si>
  <si>
    <t>1235379809</t>
  </si>
  <si>
    <t>1,7*1</t>
  </si>
  <si>
    <t>85</t>
  </si>
  <si>
    <t>977211121</t>
  </si>
  <si>
    <t>Řezání stěnovou pilou kcí z cihel nebo tvárnic hl do 200 mm</t>
  </si>
  <si>
    <t>734409765</t>
  </si>
  <si>
    <t>Řezání konstrukcí stěnovou pilou z cihel nebo tvárnic hloubka řezu do 200 mm</t>
  </si>
  <si>
    <t>3,25*2</t>
  </si>
  <si>
    <t>86</t>
  </si>
  <si>
    <t>978013141</t>
  </si>
  <si>
    <t>Otlučení (osekání) vnitřní vápenné nebo vápenocementové omítky stěn v rozsahu do 30 %</t>
  </si>
  <si>
    <t>-1001491301</t>
  </si>
  <si>
    <t>Otlučení vápenných nebo vápenocementových omítek vnitřních ploch stěn s vyškrabáním spar, s očištěním zdiva, v rozsahu přes 10 do 30 %</t>
  </si>
  <si>
    <t>87</t>
  </si>
  <si>
    <t>978036141</t>
  </si>
  <si>
    <t>Otlučení (osekání) cementových omítek vnějších ploch v rozsahu do 30 %</t>
  </si>
  <si>
    <t>1158941325</t>
  </si>
  <si>
    <t>Otlučení cementových omítek vnějších ploch s vyškrabáním spar zdiva a s očištěním povrchu, v rozsahu přes 20 do 30 %</t>
  </si>
  <si>
    <t>88</t>
  </si>
  <si>
    <t>979031100R</t>
  </si>
  <si>
    <t>Demontáž a opětovná montáž akumulačních kamen, uskladnění na bezpečném místě po dobu realizace stavby, vč. zednických přípomocí</t>
  </si>
  <si>
    <t>soubor</t>
  </si>
  <si>
    <t>-592296349</t>
  </si>
  <si>
    <t>89</t>
  </si>
  <si>
    <t>979031121R</t>
  </si>
  <si>
    <t>Zvětšení otvoru ve stropní konstrukci na rozměr 700x1300 mm pro skládací půdní schody vč. začištění otvoru a oprav omítek</t>
  </si>
  <si>
    <t>1120830085</t>
  </si>
  <si>
    <t>P</t>
  </si>
  <si>
    <t>Poznámka k položce:_x000d_
bez dodávky půdních schodů</t>
  </si>
  <si>
    <t>997</t>
  </si>
  <si>
    <t>Přesun sutě</t>
  </si>
  <si>
    <t>90</t>
  </si>
  <si>
    <t>997013501</t>
  </si>
  <si>
    <t>Odvoz suti a vybouraných hmot na skládku nebo meziskládku do 1 km se složením</t>
  </si>
  <si>
    <t>-1824373241</t>
  </si>
  <si>
    <t xml:space="preserve">Odvoz suti a vybouraných hmot na skládku nebo meziskládku  se složením, na vzdálenost do 1 km</t>
  </si>
  <si>
    <t>91</t>
  </si>
  <si>
    <t>997013509</t>
  </si>
  <si>
    <t>Příplatek k odvozu suti a vybouraných hmot na skládku ZKD 1 km přes 1 km</t>
  </si>
  <si>
    <t>-1311991003</t>
  </si>
  <si>
    <t xml:space="preserve">Odvoz suti a vybouraných hmot na skládku nebo meziskládku  se složením, na vzdálenost Příplatek k ceně za každý další i započatý 1 km přes 1 km</t>
  </si>
  <si>
    <t>44,445*30</t>
  </si>
  <si>
    <t>92</t>
  </si>
  <si>
    <t>997013811</t>
  </si>
  <si>
    <t>Poplatek za uložení na skládce (skládkovné) stavebního odpadu dřevěného kód odpadu 170 201</t>
  </si>
  <si>
    <t>-1913052358</t>
  </si>
  <si>
    <t>Poplatek za uložení stavebního odpadu na skládce (skládkovné) dřevěného zatříděného do Katalogu odpadů pod kódem 170 201</t>
  </si>
  <si>
    <t>93</t>
  </si>
  <si>
    <t>997013831</t>
  </si>
  <si>
    <t>Poplatek za uložení na skládce (skládkovné) stavebního odpadu směsného kód odpadu 170 904</t>
  </si>
  <si>
    <t>-1473335327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</si>
  <si>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</si>
  <si>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</si>
  <si>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</si>
  <si>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94</t>
  </si>
  <si>
    <t>998011002</t>
  </si>
  <si>
    <t>Přesun hmot pro budovy zděné v do 12 m</t>
  </si>
  <si>
    <t>2097728975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</si>
  <si>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</si>
  <si>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</si>
  <si>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</si>
  <si>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</si>
  <si>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</si>
  <si>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95</t>
  </si>
  <si>
    <t>711161112</t>
  </si>
  <si>
    <t>Izolace proti zemní vlhkosti nopovou fólií vodorovná, nopek v 8,0 mm, tl do 0,6 mm</t>
  </si>
  <si>
    <t>-2102626018</t>
  </si>
  <si>
    <t>Izolace proti zemní vlhkosti a beztlakové vodě nopovými fóliemi na ploše vodorovné V vrstva ochranná, odvětrávací a drenážní výška nopku 8,0 mm, tl. fólie do 0,6 mm</t>
  </si>
  <si>
    <t>"po obvodu stavby</t>
  </si>
  <si>
    <t>(6,0+20,9+9,5+8,0)*1,0</t>
  </si>
  <si>
    <t>96</t>
  </si>
  <si>
    <t>998711202</t>
  </si>
  <si>
    <t>Přesun hmot procentní pro izolace proti vodě, vlhkosti a plynům v objektech v do 12 m</t>
  </si>
  <si>
    <t>%</t>
  </si>
  <si>
    <t>1144332216</t>
  </si>
  <si>
    <t xml:space="preserve">Přesun hmot pro izolace proti vodě, vlhkosti a plynům  stanovený procentní sazbou (%) z ceny vodorovná dopravní vzdálenost do 50 m v objektech výšky přes 6 do 12 m</t>
  </si>
  <si>
    <t>722</t>
  </si>
  <si>
    <t>Zdravotechnika - vnitřní vodovod</t>
  </si>
  <si>
    <t>97</t>
  </si>
  <si>
    <t>722174022</t>
  </si>
  <si>
    <t>Potrubí vodovodní plastové PPR svar polyfuze PN 20 D 20 x 3,4 mm</t>
  </si>
  <si>
    <t>-1449482016</t>
  </si>
  <si>
    <t>Potrubí z plastových trubek z polypropylenu (PPR) svařovaných polyfuzně PN 20 (SDR 6) D 20 x 3,4</t>
  </si>
  <si>
    <t>"rozvod do místnosti 104</t>
  </si>
  <si>
    <t>3,5+1,0+6,5+2,0*2+3,0</t>
  </si>
  <si>
    <t>98</t>
  </si>
  <si>
    <t>722174023</t>
  </si>
  <si>
    <t>Potrubí vodovodní plastové PPR svar polyfuze PN 20 D 25 x 4,2 mm</t>
  </si>
  <si>
    <t>-622024231</t>
  </si>
  <si>
    <t>Potrubí z plastových trubek z polypropylenu (PPR) svařovaných polyfuzně PN 20 (SDR 6) D 25 x 4,2</t>
  </si>
  <si>
    <t>"v prostoru garáže</t>
  </si>
  <si>
    <t>4,5+2,5+9,5+2,0*3+1,5</t>
  </si>
  <si>
    <t>99</t>
  </si>
  <si>
    <t>722181231</t>
  </si>
  <si>
    <t>Ochrana vodovodního potrubí přilepenými termoizolačními trubicemi z PE tl do 13 mm DN do 22 mm</t>
  </si>
  <si>
    <t>-402764483</t>
  </si>
  <si>
    <t xml:space="preserve">Ochrana potrubí  termoizolačními trubicemi z pěnového polyetylenu PE přilepenými v příčných a podélných spojích, tloušťky izolace přes 9 do 13 mm, vnitřního průměru izolace DN do 22 mm</t>
  </si>
  <si>
    <t>100</t>
  </si>
  <si>
    <t>722181232</t>
  </si>
  <si>
    <t>Ochrana vodovodního potrubí přilepenými termoizolačními trubicemi z PE tl do 13 mm DN do 45 mm</t>
  </si>
  <si>
    <t>-1264697240</t>
  </si>
  <si>
    <t xml:space="preserve">Ochrana potrubí  termoizolačními trubicemi z pěnového polyetylenu PE přilepenými v příčných a podélných spojích, tloušťky izolace přes 9 do 13 mm, vnitřního průměru izolace DN přes 22 do 45 mm</t>
  </si>
  <si>
    <t>101</t>
  </si>
  <si>
    <t>722190401</t>
  </si>
  <si>
    <t>Vyvedení a upevnění výpustku do DN 25</t>
  </si>
  <si>
    <t>-1947209792</t>
  </si>
  <si>
    <t xml:space="preserve">Zřízení přípojek na potrubí  vyvedení a upevnění výpustek do DN 25</t>
  </si>
  <si>
    <t>102</t>
  </si>
  <si>
    <t>722190901</t>
  </si>
  <si>
    <t>Uzavření nebo otevření vodovodního potrubí při opravách</t>
  </si>
  <si>
    <t>1530422920</t>
  </si>
  <si>
    <t xml:space="preserve">Opravy ostatní  uzavření nebo otevření vodovodního potrubí při opravách včetně vypuštění a napuštění</t>
  </si>
  <si>
    <t>103</t>
  </si>
  <si>
    <t>722190901.R</t>
  </si>
  <si>
    <t>Napojení potrubí na stávající vnitřní rozvod vodovodu</t>
  </si>
  <si>
    <t>1796748255</t>
  </si>
  <si>
    <t>104</t>
  </si>
  <si>
    <t>722220152</t>
  </si>
  <si>
    <t>Nástěnka závitová plastová PPR PN 20 DN 20 x G 1/2</t>
  </si>
  <si>
    <t>-691774414</t>
  </si>
  <si>
    <t>Armatury s jedním závitem plastové (PPR) PN 20 (SDR 6) DN 20 x G 1/2</t>
  </si>
  <si>
    <t>105</t>
  </si>
  <si>
    <t>722220153</t>
  </si>
  <si>
    <t>Nástěnka závitová plastová PPR PN 20 DN 25 x G 3/4</t>
  </si>
  <si>
    <t>-314290679</t>
  </si>
  <si>
    <t>Armatury s jedním závitem plastové (PPR) PN 20 (SDR 6) DN 25 x G 3/4</t>
  </si>
  <si>
    <t>106</t>
  </si>
  <si>
    <t>722229101</t>
  </si>
  <si>
    <t>Montáž vodovodních armatur s jedním závitem G 1/2 ostatní typ</t>
  </si>
  <si>
    <t>-1777493458</t>
  </si>
  <si>
    <t>Armatury s jedním závitem montáž vodovodních armatur s jedním závitem ostatních typů G 1/2</t>
  </si>
  <si>
    <t>107</t>
  </si>
  <si>
    <t>55124389</t>
  </si>
  <si>
    <t xml:space="preserve">kohout vypouštěcí  kulový, s hadicovou vývodkou a zátkou, PN 10, T 110°C 1/2"</t>
  </si>
  <si>
    <t>500618339</t>
  </si>
  <si>
    <t>108</t>
  </si>
  <si>
    <t>55124300R</t>
  </si>
  <si>
    <t>nezámrzný ventil PN20, s hadicovou vývodkou, G 1/2</t>
  </si>
  <si>
    <t>-2031179054</t>
  </si>
  <si>
    <t>109</t>
  </si>
  <si>
    <t>722290234</t>
  </si>
  <si>
    <t>Proplach a dezinfekce vodovodního potrubí do DN80</t>
  </si>
  <si>
    <t>380389193</t>
  </si>
  <si>
    <t>110</t>
  </si>
  <si>
    <t>998722202</t>
  </si>
  <si>
    <t>Přesun hmot procentní pro vnitřní vodovod v objektech v do 12 m</t>
  </si>
  <si>
    <t>-1816737000</t>
  </si>
  <si>
    <t xml:space="preserve">Přesun hmot pro vnitřní vodovod  stanovený procentní sazbou (%) z ceny vodorovná dopravní vzdálenost do 50 m v objektech výšky přes 6 do 12 m</t>
  </si>
  <si>
    <t>725</t>
  </si>
  <si>
    <t>Zdravotechnika - zařizovací předměty</t>
  </si>
  <si>
    <t>111</t>
  </si>
  <si>
    <t>725112022</t>
  </si>
  <si>
    <t>Klozet keramický závěsný na nosné stěny s hlubokým splachováním odpad vodorovný vč. sedátka</t>
  </si>
  <si>
    <t>-463610964</t>
  </si>
  <si>
    <t>112</t>
  </si>
  <si>
    <t>725821311</t>
  </si>
  <si>
    <t>Baterie dřezová nástěnná páková s otáčivým kulatým ústím a délkou ramínka 200 mm</t>
  </si>
  <si>
    <t>-1168457290</t>
  </si>
  <si>
    <t>Baterie dřezové nástěnné pákové s otáčivým kulatým ústím a délkou ramínka 200 mm</t>
  </si>
  <si>
    <t>113</t>
  </si>
  <si>
    <t>725865411</t>
  </si>
  <si>
    <t>Zápachová uzávěrka pisoárová DN 32/40</t>
  </si>
  <si>
    <t>1218759909</t>
  </si>
  <si>
    <t>Zápachové uzávěrky zařizovacích předmětů pro pisoáry DN 32/40</t>
  </si>
  <si>
    <t>114</t>
  </si>
  <si>
    <t>998725202</t>
  </si>
  <si>
    <t>Přesun hmot procentní pro zařizovací předměty v objektech v do 12 m</t>
  </si>
  <si>
    <t>1033982939</t>
  </si>
  <si>
    <t xml:space="preserve">Přesun hmot pro zařizovací předměty  stanovený procentní sazbou (%) z ceny vodorovná dopravní vzdálenost do 50 m v objektech výšky přes 6 do 12 m</t>
  </si>
  <si>
    <t>726</t>
  </si>
  <si>
    <t>Zdravotechnika - předstěnové instalace</t>
  </si>
  <si>
    <t>115</t>
  </si>
  <si>
    <t>726111031</t>
  </si>
  <si>
    <t>Instalační předstěna - klozet s ovládáním zepředu v 1080 mm závěsný do masivní zděné kce</t>
  </si>
  <si>
    <t>-444739125</t>
  </si>
  <si>
    <t>Předstěnové instalační systémy pro zazdění do masivních zděných konstrukcí pro závěsné klozety ovládání zepředu, stavební výška 1080 mm</t>
  </si>
  <si>
    <t>741</t>
  </si>
  <si>
    <t>Elektroinstalace - silnoproud</t>
  </si>
  <si>
    <t>116</t>
  </si>
  <si>
    <t>741420000R</t>
  </si>
  <si>
    <t>Demontáž stávající hromosvodné soustavy vč. svodů</t>
  </si>
  <si>
    <t>-825376488</t>
  </si>
  <si>
    <t>117</t>
  </si>
  <si>
    <t>741421831R</t>
  </si>
  <si>
    <t>Kompletní D+M nové hromosvodné soustavy. Na objektu neizolovaný LPS třídy IV. Svody budou provedeny drátem FeZn o průměru 8 mm a zakončeny zkušební svorkou. Přechod ze svodu na zemnící soustavu bude chráněn ochranným úhelníkem. Uzemnění stávající.</t>
  </si>
  <si>
    <t>1579660740</t>
  </si>
  <si>
    <t>Poznámka k položce:_x000d_
vč. potřebných revizí a ostatní dokumentace</t>
  </si>
  <si>
    <t>762</t>
  </si>
  <si>
    <t>Konstrukce tesařské</t>
  </si>
  <si>
    <t>118</t>
  </si>
  <si>
    <t>762083122</t>
  </si>
  <si>
    <t>Impregnace řeziva proti dřevokaznému hmyzu, houbám a plísním máčením třída ohrožení 3 a 4</t>
  </si>
  <si>
    <t>505298495</t>
  </si>
  <si>
    <t xml:space="preserve">Práce společné pro tesařské konstrukce  impregnace řeziva máčením proti dřevokaznému hmyzu, houbám a plísním, třída ohrožení 3 a 4 (dřevo v exteriéru)</t>
  </si>
  <si>
    <t>"řezivo</t>
  </si>
  <si>
    <t>0,086+1,242+3,339+0,590+0,668+1,436+2,079+6,106+2,261</t>
  </si>
  <si>
    <t>119</t>
  </si>
  <si>
    <t>762331812</t>
  </si>
  <si>
    <t>Demontáž vázaných kcí krovů z hranolů průřezové plochy do 224 cm2</t>
  </si>
  <si>
    <t>1023697574</t>
  </si>
  <si>
    <t xml:space="preserve">Demontáž vázaných konstrukcí krovů sklonu do 60°  z hranolů, hranolků, fošen, průřezové plochy přes 120 do 224 cm2</t>
  </si>
  <si>
    <t>(6,2+5,2+4,15+3,1+2,0+0,95)*4+8,9</t>
  </si>
  <si>
    <t>120</t>
  </si>
  <si>
    <t>762331814</t>
  </si>
  <si>
    <t>Demontáž vázaných kcí krovů z hranolů průřezové plochy do 450 cm2</t>
  </si>
  <si>
    <t>1379651269</t>
  </si>
  <si>
    <t xml:space="preserve">Demontáž vázaných konstrukcí krovů sklonu do 60°  z hranolů, hranolků, fošen, průřezové plochy přes 288 do 450 cm2</t>
  </si>
  <si>
    <t>8,0*2</t>
  </si>
  <si>
    <t>121</t>
  </si>
  <si>
    <t>762332531</t>
  </si>
  <si>
    <t>Montáž vázaných kcí krovů pravidelných z řeziva hoblovaného průřezové plochy do 120 cm2</t>
  </si>
  <si>
    <t>2062532061</t>
  </si>
  <si>
    <t xml:space="preserve">Montáž vázaných konstrukcí krovů  střech pultových, sedlových, valbových, stanových čtvercového nebo obdélníkového půdorysu, z řeziva hoblovaného průřezové plochy do 120 cm2</t>
  </si>
  <si>
    <t>"vzpěry 100/120 mm</t>
  </si>
  <si>
    <t>1,5*4</t>
  </si>
  <si>
    <t>122</t>
  </si>
  <si>
    <t>60512125</t>
  </si>
  <si>
    <t>hranol stavební řezivo průřezu do 120cm2 do dl 6m</t>
  </si>
  <si>
    <t>-328029246</t>
  </si>
  <si>
    <t>0,1*0,12*1,5*4*1,2</t>
  </si>
  <si>
    <t>123</t>
  </si>
  <si>
    <t>762332532</t>
  </si>
  <si>
    <t>Montáž vázaných kcí krovů pravidelných z řeziva hoblovaného průřezové plochy do 224 cm2</t>
  </si>
  <si>
    <t>1029017876</t>
  </si>
  <si>
    <t xml:space="preserve">Montáž vázaných konstrukcí krovů  střech pultových, sedlových, valbových, stanových čtvercového nebo obdélníkového půdorysu, z řeziva hoblovaného průřezové plochy přes 120 do 224 cm2</t>
  </si>
  <si>
    <t>"kleštiny 160/80 mm</t>
  </si>
  <si>
    <t>5,2*8</t>
  </si>
  <si>
    <t>"krokev 140/120 mm</t>
  </si>
  <si>
    <t>6,4*22</t>
  </si>
  <si>
    <t>6,2*4</t>
  </si>
  <si>
    <t>5,2*4</t>
  </si>
  <si>
    <t>4,15*4</t>
  </si>
  <si>
    <t>3,1*4</t>
  </si>
  <si>
    <t>2,0*4</t>
  </si>
  <si>
    <t>0,95*4</t>
  </si>
  <si>
    <t>"pozednice 120/140 mm</t>
  </si>
  <si>
    <t>10,2*2+8,9</t>
  </si>
  <si>
    <t>124</t>
  </si>
  <si>
    <t>60512130</t>
  </si>
  <si>
    <t>hranol stavební řezivo průřezu do 224cm2 do dl 6m</t>
  </si>
  <si>
    <t>317350289</t>
  </si>
  <si>
    <t>0,14*0,12*(5,2+4,15+3,1+2,0+0,95)*4*1,2</t>
  </si>
  <si>
    <t>125</t>
  </si>
  <si>
    <t>60512131</t>
  </si>
  <si>
    <t>hranol stavební řezivo průřezu do 224cm2 dl 6-8m</t>
  </si>
  <si>
    <t>-1635883228</t>
  </si>
  <si>
    <t>0,14*0,12*6,2*4*1,2</t>
  </si>
  <si>
    <t>0,14*0,12*6,4*22*1,2</t>
  </si>
  <si>
    <t>126</t>
  </si>
  <si>
    <t>60512132</t>
  </si>
  <si>
    <t>hranol stavební řezivo průřezu do 224cm2 přes dl 8m</t>
  </si>
  <si>
    <t>-1127626928</t>
  </si>
  <si>
    <t>0,12*0,14*10,2*2*1,2</t>
  </si>
  <si>
    <t>0,12*0,14*8,9*1,2</t>
  </si>
  <si>
    <t>127</t>
  </si>
  <si>
    <t>762332534</t>
  </si>
  <si>
    <t>Montáž vázaných kcí krovů pravidelných z řeziva hoblovaného průřezové plochy do 450 cm2</t>
  </si>
  <si>
    <t>1580362439</t>
  </si>
  <si>
    <t xml:space="preserve">Montáž vázaných konstrukcí krovů  střech pultových, sedlových, valbových, stanových čtvercového nebo obdélníkového půdorysu, z řeziva hoblovaného průřezové plochy přes 288 do 450 cm2</t>
  </si>
  <si>
    <t>"sloupky 200/200 mm</t>
  </si>
  <si>
    <t>1,95*4</t>
  </si>
  <si>
    <t>"vaznice 180/200 mm</t>
  </si>
  <si>
    <t>10,2*2</t>
  </si>
  <si>
    <t>"nárožní krokve 170/170 mm</t>
  </si>
  <si>
    <t>3,4*2</t>
  </si>
  <si>
    <t>128</t>
  </si>
  <si>
    <t>60512140</t>
  </si>
  <si>
    <t>hranol stavební řezivo průřezu do 450cm2 do dl 6m</t>
  </si>
  <si>
    <t>1097648549</t>
  </si>
  <si>
    <t>0,2*0,2*1,95*4*1,2</t>
  </si>
  <si>
    <t>0,18*0,20*3,4*2*1,2</t>
  </si>
  <si>
    <t>129</t>
  </si>
  <si>
    <t>60512142</t>
  </si>
  <si>
    <t>hranol stavební řezivo průřezu do 450cm2 přes dl 8m</t>
  </si>
  <si>
    <t>1529237626</t>
  </si>
  <si>
    <t>0,18*0,20*10,2*2*1,2</t>
  </si>
  <si>
    <t>0,17*0,17*8,0*2*1,2</t>
  </si>
  <si>
    <t>130</t>
  </si>
  <si>
    <t>762332535</t>
  </si>
  <si>
    <t>Montáž vázaných kcí krovů pravidelných z řeziva hoblovaného průřezové plochy přes 450 cm2</t>
  </si>
  <si>
    <t>-291003573</t>
  </si>
  <si>
    <t xml:space="preserve">Montáž vázaných konstrukcí krovů  střech pultových, sedlových, valbových, stanových čtvercového nebo obdélníkového půdorysu, z řeziva hoblovaného průřezové plochy přes 450 cm2</t>
  </si>
  <si>
    <t>"vazný trám 250/250 mm</t>
  </si>
  <si>
    <t>9,6*2</t>
  </si>
  <si>
    <t>"vynášecí hranol pro vazný trám 185/300 mm</t>
  </si>
  <si>
    <t>9,6</t>
  </si>
  <si>
    <t>131</t>
  </si>
  <si>
    <t>60512147</t>
  </si>
  <si>
    <t>hranol stavební řezivo průřezu nad 450cm2 přes dl 8m</t>
  </si>
  <si>
    <t>477875729</t>
  </si>
  <si>
    <t>0,25*0,25*9,6*2*1,2</t>
  </si>
  <si>
    <t>0,185*0,30*9,6*1,2</t>
  </si>
  <si>
    <t>132</t>
  </si>
  <si>
    <t>762341210</t>
  </si>
  <si>
    <t>Montáž bednění střech rovných a šikmých sklonu do 60° z hrubých prken na sraz</t>
  </si>
  <si>
    <t>1267448480</t>
  </si>
  <si>
    <t>Bednění a laťování montáž bednění střech rovných a šikmých sklonu do 60° s vyřezáním otvorů z prken hrubých na sraz tl. do 32 mm</t>
  </si>
  <si>
    <t>"střecha</t>
  </si>
  <si>
    <t>(21,80*2+10,40*2)*4,2</t>
  </si>
  <si>
    <t>133</t>
  </si>
  <si>
    <t>60515111</t>
  </si>
  <si>
    <t>řezivo jehličnaté boční prkno jakost I.-II. 2-3cm</t>
  </si>
  <si>
    <t>-1385312602</t>
  </si>
  <si>
    <t>270,480*0,03*1,2</t>
  </si>
  <si>
    <t>134</t>
  </si>
  <si>
    <t>762341811</t>
  </si>
  <si>
    <t>Demontáž bednění střech z prken</t>
  </si>
  <si>
    <t>-319382769</t>
  </si>
  <si>
    <t xml:space="preserve">Demontáž bednění a laťování  bednění střech rovných, obloukových, sklonu do 60° se všemi nadstřešními konstrukcemi z prken hrubých, hoblovaných tl. do 32 mm</t>
  </si>
  <si>
    <t>28,15+35,9</t>
  </si>
  <si>
    <t>135</t>
  </si>
  <si>
    <t>762342214</t>
  </si>
  <si>
    <t>Montáž laťování na střechách jednoduchých sklonu do 60° osové vzdálenosti do 360 mm</t>
  </si>
  <si>
    <t>-1263830912</t>
  </si>
  <si>
    <t>Bednění a laťování montáž laťování střech jednoduchých sklonu do 60° při osové vzdálenosti latí přes 150 do 360 mm</t>
  </si>
  <si>
    <t>136</t>
  </si>
  <si>
    <t>60514101</t>
  </si>
  <si>
    <t>řezivo jehličnaté lať jakost I 10-25cm2</t>
  </si>
  <si>
    <t>-1846201304</t>
  </si>
  <si>
    <t>"po 300 mm</t>
  </si>
  <si>
    <t>0,06*0,04*(75*12,6)*1,2</t>
  </si>
  <si>
    <t>137</t>
  </si>
  <si>
    <t>762342441</t>
  </si>
  <si>
    <t>Montáž lišt trojúhelníkových nebo kontralatí na střechách sklonu do 60°</t>
  </si>
  <si>
    <t>-1612211053</t>
  </si>
  <si>
    <t>Bednění a laťování montáž lišt trojúhelníkových nebo kontralatí</t>
  </si>
  <si>
    <t>"kontralatě po 200 mm</t>
  </si>
  <si>
    <t>(6,2*2)/0,2*(21,8*2)</t>
  </si>
  <si>
    <t>138</t>
  </si>
  <si>
    <t>1165113252</t>
  </si>
  <si>
    <t>"po 200 mm</t>
  </si>
  <si>
    <t>0,06*0,04*(2703,20)*1,2</t>
  </si>
  <si>
    <t>139</t>
  </si>
  <si>
    <t>762395000</t>
  </si>
  <si>
    <t>Spojovací prostředky pro montáž krovu, bednění, laťování, světlíky, klíny</t>
  </si>
  <si>
    <t>-1138336386</t>
  </si>
  <si>
    <t xml:space="preserve">Spojovací prostředky krovů, bednění a laťování, nadstřešních konstrukcí  svory, prkna, hřebíky, pásová ocel, vruty</t>
  </si>
  <si>
    <t>0,086+1,242+3,339+0,590+0,668+1,436+2,079+6,106+2,722+7,785</t>
  </si>
  <si>
    <t>140</t>
  </si>
  <si>
    <t>7623000000</t>
  </si>
  <si>
    <t>Úprava stávajícího krovu a jeho přizdvižení (nadezdívka atiky)</t>
  </si>
  <si>
    <t>kplt.</t>
  </si>
  <si>
    <t>-1327608939</t>
  </si>
  <si>
    <t>141</t>
  </si>
  <si>
    <t>998762202</t>
  </si>
  <si>
    <t>Přesun hmot procentní pro kce tesařské v objektech v do 12 m</t>
  </si>
  <si>
    <t>1233862653</t>
  </si>
  <si>
    <t xml:space="preserve">Přesun hmot pro konstrukce tesařské  stanovený procentní sazbou (%) z ceny vodorovná dopravní vzdálenost do 50 m v objektech výšky přes 6 do 12 m</t>
  </si>
  <si>
    <t>764</t>
  </si>
  <si>
    <t>Konstrukce klempířské</t>
  </si>
  <si>
    <t>142</t>
  </si>
  <si>
    <t>764001821</t>
  </si>
  <si>
    <t>Demontáž krytiny ze svitků nebo tabulí do suti</t>
  </si>
  <si>
    <t>-1734935804</t>
  </si>
  <si>
    <t>Demontáž klempířských konstrukcí krytiny ze svitků nebo tabulí do suti</t>
  </si>
  <si>
    <t>143</t>
  </si>
  <si>
    <t>764002811</t>
  </si>
  <si>
    <t>Demontáž okapového plechu do suti v krytině povlakové</t>
  </si>
  <si>
    <t>-1539145595</t>
  </si>
  <si>
    <t>Demontáž klempířských konstrukcí okapového plechu do suti, v krytině povlakové</t>
  </si>
  <si>
    <t>10,7*2+11,6*2+9,6</t>
  </si>
  <si>
    <t>144</t>
  </si>
  <si>
    <t>764002821</t>
  </si>
  <si>
    <t>Demontáž střešního výlezu do suti</t>
  </si>
  <si>
    <t>-228975097</t>
  </si>
  <si>
    <t>Demontáž klempířských konstrukcí střešního výlezu do suti</t>
  </si>
  <si>
    <t>145</t>
  </si>
  <si>
    <t>764002841</t>
  </si>
  <si>
    <t>Demontáž oplechování horních ploch zdí a nadezdívek do suti</t>
  </si>
  <si>
    <t>-2084900234</t>
  </si>
  <si>
    <t>Demontáž klempířských konstrukcí oplechování horních ploch zdí a nadezdívek do suti</t>
  </si>
  <si>
    <t>9,5*2+9,6</t>
  </si>
  <si>
    <t>146</t>
  </si>
  <si>
    <t>764002851</t>
  </si>
  <si>
    <t>Demontáž oplechování parapetů do suti</t>
  </si>
  <si>
    <t>1622184536</t>
  </si>
  <si>
    <t>Demontáž klempířských konstrukcí oplechování parapetů do suti</t>
  </si>
  <si>
    <t>0,6*9</t>
  </si>
  <si>
    <t>2,1*10</t>
  </si>
  <si>
    <t>1,5*1</t>
  </si>
  <si>
    <t>1,35*2</t>
  </si>
  <si>
    <t>2,0*1</t>
  </si>
  <si>
    <t>1,2*1</t>
  </si>
  <si>
    <t>147</t>
  </si>
  <si>
    <t>764002881</t>
  </si>
  <si>
    <t>Demontáž lemování střešních prostupů do suti</t>
  </si>
  <si>
    <t>1615802964</t>
  </si>
  <si>
    <t>Demontáž klempířských konstrukcí lemování střešních prostupů do suti</t>
  </si>
  <si>
    <t>148</t>
  </si>
  <si>
    <t>764004801</t>
  </si>
  <si>
    <t>Demontáž podokapního žlabu do suti</t>
  </si>
  <si>
    <t>-7153683</t>
  </si>
  <si>
    <t>Demontáž klempířských konstrukcí žlabu podokapního do suti</t>
  </si>
  <si>
    <t>149</t>
  </si>
  <si>
    <t>764004861</t>
  </si>
  <si>
    <t>Demontáž svodu do suti</t>
  </si>
  <si>
    <t>1418573260</t>
  </si>
  <si>
    <t>Demontáž klempířských konstrukcí svodu do suti</t>
  </si>
  <si>
    <t>3*7,0</t>
  </si>
  <si>
    <t>764021404</t>
  </si>
  <si>
    <t>Podkladní plech z Al plechu rš 330 mm</t>
  </si>
  <si>
    <t>-1703883677</t>
  </si>
  <si>
    <t>Podkladní plech z hliníkového plechu rš 330 mm</t>
  </si>
  <si>
    <t>"založení střešní krytiny</t>
  </si>
  <si>
    <t>(21,8+1,04)*2</t>
  </si>
  <si>
    <t>151</t>
  </si>
  <si>
    <t>764121413</t>
  </si>
  <si>
    <t>Krytina střechy rovné drážkováním ze svitků z Al plechu rš 670 mm sklonu do 60°</t>
  </si>
  <si>
    <t>-1046848557</t>
  </si>
  <si>
    <t>Krytina z hliníkového plechu s úpravou u okapů, prostupů a výčnělků střechy rovné drážkováním ze svitků rš 670 mm, sklon střechy přes 30 do 60°</t>
  </si>
  <si>
    <t>152</t>
  </si>
  <si>
    <t>764211623</t>
  </si>
  <si>
    <t>Oplechování větraného hřebene s větracím pásem z Pz s povrchovou úpravou rš 250 mm</t>
  </si>
  <si>
    <t>162488377</t>
  </si>
  <si>
    <t>Oplechování střešních prvků z pozinkovaného plechu s povrchovou úpravou hřebene větraného s použitím hřebenového plechu s větracím pásem rš 250 mm</t>
  </si>
  <si>
    <t>12,4+7,5*4</t>
  </si>
  <si>
    <t>153</t>
  </si>
  <si>
    <t>764223452R</t>
  </si>
  <si>
    <t>Střešní výlez pro krytinu falcovanou hliníkovou, rozměr 500 x500 mm s povrchovou úpravou</t>
  </si>
  <si>
    <t>630027463</t>
  </si>
  <si>
    <t>154</t>
  </si>
  <si>
    <t>764223455</t>
  </si>
  <si>
    <t>Sněhový zachytávač krytiny z Al plechu průběžný jednotrubkový</t>
  </si>
  <si>
    <t>1988159536</t>
  </si>
  <si>
    <t>Oplechování střešních prvků z hliníkového plechu sněhový zachytávač průbežný jednotrubkový</t>
  </si>
  <si>
    <t>"strana JV, JZ a SV</t>
  </si>
  <si>
    <t>21,8+10,4*2</t>
  </si>
  <si>
    <t>155</t>
  </si>
  <si>
    <t>764223456</t>
  </si>
  <si>
    <t>Sněhový zachytávač krytiny z Al plechu průběžný dvoutrubkový</t>
  </si>
  <si>
    <t>1915508819</t>
  </si>
  <si>
    <t>Oplechování střešních prvků z hliníkového plechu sněhový zachytávač průbežný dvoutrubkový</t>
  </si>
  <si>
    <t>"strana SZ</t>
  </si>
  <si>
    <t>21,8</t>
  </si>
  <si>
    <t>156</t>
  </si>
  <si>
    <t>764224407</t>
  </si>
  <si>
    <t>Oplechování horních ploch a nadezdívek (atik) bez rohů z Al plechu mechanicky kotvené rš 670 mm</t>
  </si>
  <si>
    <t>814655248</t>
  </si>
  <si>
    <t>Oplechování horních ploch zdí a nadezdívek (atik) z hliníkového plechu mechanicky kotvené rš 670 mm</t>
  </si>
  <si>
    <t>"stříška nad vraty" 7,5</t>
  </si>
  <si>
    <t>157</t>
  </si>
  <si>
    <t>764226402</t>
  </si>
  <si>
    <t xml:space="preserve">Oplechování parapetů rovných mechanicky kotvené z Al plechu  rš 200 mm</t>
  </si>
  <si>
    <t>264316951</t>
  </si>
  <si>
    <t>Oplechování parapetů z hliníkového plechu rovných mechanicky kotvené, bez rohů rš 200 mm</t>
  </si>
  <si>
    <t>158</t>
  </si>
  <si>
    <t>764321404</t>
  </si>
  <si>
    <t>Lemování rovných zdí střech s krytinou prejzovou nebo vlnitou z Al plechu rš 330 mm</t>
  </si>
  <si>
    <t>-1964166093</t>
  </si>
  <si>
    <t>Lemování zdí z hliníkového plechu boční nebo horní rovných, střech s krytinou prejzovou nebo vlnitou rš 330 mm</t>
  </si>
  <si>
    <t>"věž</t>
  </si>
  <si>
    <t>3,5*2</t>
  </si>
  <si>
    <t>159</t>
  </si>
  <si>
    <t>764521403</t>
  </si>
  <si>
    <t>Žlab podokapní půlkruhový z Al plechu rš 250 mm</t>
  </si>
  <si>
    <t>-2085850044</t>
  </si>
  <si>
    <t>Žlab podokapní z hliníkového plechu včetně háků a čel půlkruhový rš 250 mm</t>
  </si>
  <si>
    <t>(21,8+10,4)*2</t>
  </si>
  <si>
    <t>160</t>
  </si>
  <si>
    <t>764521423</t>
  </si>
  <si>
    <t>Roh nebo kout půlkruhového podokapního žlabu z Al plechu rš 250 mm</t>
  </si>
  <si>
    <t>-776623953</t>
  </si>
  <si>
    <t>Žlab podokapní z hliníkového plechu včetně háků a čel roh nebo kout, žlabu půlkruhového rš 250 mm</t>
  </si>
  <si>
    <t>161</t>
  </si>
  <si>
    <t>764521443R</t>
  </si>
  <si>
    <t>Kotlík oválný (trychtýřový) pro podokapní žlaby z Al plechu 250/125 mm</t>
  </si>
  <si>
    <t>932123771</t>
  </si>
  <si>
    <t>Žlab podokapní z hliníkového plechu včetně háků a čel kotlík oválný (trychtýřový), rš žlabu/průměr svodu 250/80 mm</t>
  </si>
  <si>
    <t>162</t>
  </si>
  <si>
    <t>764528423R</t>
  </si>
  <si>
    <t>Svody kruhové včetně objímek, kolen, odskoků z Al plechu průměru 125 mm</t>
  </si>
  <si>
    <t>560872538</t>
  </si>
  <si>
    <t>Svod z hliníkového plechu včetně objímek, kolen a odskoků kruhový, průměru 120 mm</t>
  </si>
  <si>
    <t>7,2*3</t>
  </si>
  <si>
    <t>163</t>
  </si>
  <si>
    <t>998764202</t>
  </si>
  <si>
    <t>Přesun hmot procentní pro konstrukce klempířské v objektech v do 12 m</t>
  </si>
  <si>
    <t>182074285</t>
  </si>
  <si>
    <t>Přesun hmot pro konstrukce klempířské stanovený procentní sazbou (%) z ceny vodorovná dopravní vzdálenost do 50 m v objektech výšky přes 6 do 12 m</t>
  </si>
  <si>
    <t>765</t>
  </si>
  <si>
    <t>Krytina skládaná</t>
  </si>
  <si>
    <t>164</t>
  </si>
  <si>
    <t>765151801</t>
  </si>
  <si>
    <t>Demontáž krytiny bitumenové ze šindelů do suti</t>
  </si>
  <si>
    <t>-844579771</t>
  </si>
  <si>
    <t xml:space="preserve">Demontáž krytiny bitumenové ze šindelů  sklonu do 30° do suti</t>
  </si>
  <si>
    <t>28,15*2+35,9*2-12,5</t>
  </si>
  <si>
    <t>165</t>
  </si>
  <si>
    <t>765151805</t>
  </si>
  <si>
    <t>Demontáž hřebene nebo nároží krytiny bitumenové ze šindelů do suti</t>
  </si>
  <si>
    <t>777655846</t>
  </si>
  <si>
    <t xml:space="preserve">Demontáž krytiny bitumenové ze šindelů  sklonu do 30° hřebene nebo nároží do suti</t>
  </si>
  <si>
    <t>8,5*4+2,0</t>
  </si>
  <si>
    <t>166</t>
  </si>
  <si>
    <t>765151811</t>
  </si>
  <si>
    <t xml:space="preserve">Příplatek k cenám demontáže bitumenové  krytiny ze šindelů za sklon přes 30°</t>
  </si>
  <si>
    <t>-952596341</t>
  </si>
  <si>
    <t xml:space="preserve">Demontáž krytiny bitumenové ze šindelů  Příplatek k cenám za sklon přes 30° demontáže krytiny</t>
  </si>
  <si>
    <t>167</t>
  </si>
  <si>
    <t>765151815</t>
  </si>
  <si>
    <t xml:space="preserve">Příplatek k cenám demontáže hřebene bitumenové  krytiny ze šindelů za sklon přes 30°</t>
  </si>
  <si>
    <t>546456463</t>
  </si>
  <si>
    <t xml:space="preserve">Demontáž krytiny bitumenové ze šindelů  Příplatek k cenám za sklon přes 30° demontáže hřebene nebo nároží</t>
  </si>
  <si>
    <t>168</t>
  </si>
  <si>
    <t>765191013</t>
  </si>
  <si>
    <t>Montáž pojistné hydroizolační fólie kladené přes 20° volně na bednění nebo tepelnou izolaci</t>
  </si>
  <si>
    <t>-1709697494</t>
  </si>
  <si>
    <t xml:space="preserve">Montáž pojistné hydroizolační fólie  kladené ve sklonu přes 20° volně na bednění nebo tepelnou izolaci</t>
  </si>
  <si>
    <t>169</t>
  </si>
  <si>
    <t>28329220</t>
  </si>
  <si>
    <t>fólie hydroizolační difuzní pojistná</t>
  </si>
  <si>
    <t>831978150</t>
  </si>
  <si>
    <t>270,480</t>
  </si>
  <si>
    <t>270,48*1,1 'Přepočtené koeficientem množství</t>
  </si>
  <si>
    <t>170</t>
  </si>
  <si>
    <t>765191911</t>
  </si>
  <si>
    <t>Demontáž pojistné hydroizolační fólie kladené ve sklonu přes 30°</t>
  </si>
  <si>
    <t>1872345741</t>
  </si>
  <si>
    <t xml:space="preserve">Demontáž pojistné hydroizolační fólie  kladené ve sklonu přes 30°</t>
  </si>
  <si>
    <t>171</t>
  </si>
  <si>
    <t>998765202</t>
  </si>
  <si>
    <t>Přesun hmot procentní pro krytiny skládané v objektech v do 12 m</t>
  </si>
  <si>
    <t>260101466</t>
  </si>
  <si>
    <t>Přesun hmot pro krytiny skládané stanovený procentní sazbou (%) z ceny vodorovná dopravní vzdálenost do 50 m v objektech výšky přes 6 do 12 m</t>
  </si>
  <si>
    <t>766</t>
  </si>
  <si>
    <t>Konstrukce truhlářské</t>
  </si>
  <si>
    <t>172</t>
  </si>
  <si>
    <t>766231113R</t>
  </si>
  <si>
    <t>D+M sklápěcích půdních schodů dřevěných, rozměr 700x1300 mm, s.v. místnosti 2630 mm</t>
  </si>
  <si>
    <t>-374726090</t>
  </si>
  <si>
    <t>173</t>
  </si>
  <si>
    <t>766411812</t>
  </si>
  <si>
    <t>Demontáž truhlářského obložení stěn z panelů plochy přes 1,5 m2</t>
  </si>
  <si>
    <t>-93721672</t>
  </si>
  <si>
    <t xml:space="preserve">Demontáž obložení stěn  panely, plochy přes 1,5 m2</t>
  </si>
  <si>
    <t>174</t>
  </si>
  <si>
    <t>766411822</t>
  </si>
  <si>
    <t>Demontáž truhlářského obložení stěn podkladových roštů</t>
  </si>
  <si>
    <t>1377678464</t>
  </si>
  <si>
    <t xml:space="preserve">Demontáž obložení stěn  podkladových roštů</t>
  </si>
  <si>
    <t>175</t>
  </si>
  <si>
    <t>766660000</t>
  </si>
  <si>
    <t>D+M Systém generálního klíče</t>
  </si>
  <si>
    <t>kplt</t>
  </si>
  <si>
    <t>1926050639</t>
  </si>
  <si>
    <t>176</t>
  </si>
  <si>
    <t>766660001R</t>
  </si>
  <si>
    <t>D+M interiérové dveře 900x1970 mm, materiál CPL laminát, jednokřídlové, plné, hladké, otevíravé, kování matná slitina, dekor dýha ořech</t>
  </si>
  <si>
    <t>239344879</t>
  </si>
  <si>
    <t>177</t>
  </si>
  <si>
    <t>766660002R</t>
  </si>
  <si>
    <t>D+M interiérové dveře 800x1970 mm, materiál CPL laminát, jednokřídlové, plné, hladké, otevíravé, kování matná slitina, dekor dýha ořech</t>
  </si>
  <si>
    <t>903458393</t>
  </si>
  <si>
    <t>178</t>
  </si>
  <si>
    <t>766660003R</t>
  </si>
  <si>
    <t>D+M interiérové dveře 900x1970 mm, materiál CPL laminát, jednokřídlové, ze 2/3 prosklené, hladké, otevíravé, kování matná slitina, dekor dýha ořech</t>
  </si>
  <si>
    <t>-1486895453</t>
  </si>
  <si>
    <t>179</t>
  </si>
  <si>
    <t>766660004R</t>
  </si>
  <si>
    <t>D+M interiérové dveře 700x1970 mm, materiál CPL laminát, jednokřídlové, plné, hladké, otevíravé, kování matná slitina, dekor dýha ořech</t>
  </si>
  <si>
    <t>2133964459</t>
  </si>
  <si>
    <t>180</t>
  </si>
  <si>
    <t>766660005R</t>
  </si>
  <si>
    <t>D+M interiérové dveře 600x1970 mm, materiál CPL laminát, jednokřídlové, plné, hladké, otevíravé, kování matná slitina, dekor dýha ořech</t>
  </si>
  <si>
    <t>-999887442</t>
  </si>
  <si>
    <t>181</t>
  </si>
  <si>
    <t>766671005</t>
  </si>
  <si>
    <t>Montáž střešního okna do krytiny ploché 78 x 140 cm</t>
  </si>
  <si>
    <t>-900962060</t>
  </si>
  <si>
    <t xml:space="preserve">Montáž střešních oken dřevěných nebo plastových  kyvných, výklopných/kyvných s okenním rámem a lemováním, s plisovaným límcem, s napojením na krytinu do krytiny ploché, rozměru 78 x 140 cm</t>
  </si>
  <si>
    <t>182</t>
  </si>
  <si>
    <t>61143694</t>
  </si>
  <si>
    <t xml:space="preserve">okno střešní plastové kyvné křídlo 780x1400mm s oplechováním </t>
  </si>
  <si>
    <t>-1892226339</t>
  </si>
  <si>
    <t>okno střešní plastové kyvné křídlo 740x1400mm s oplechováním</t>
  </si>
  <si>
    <t>183</t>
  </si>
  <si>
    <t>766691914</t>
  </si>
  <si>
    <t>Vyvěšení nebo zavěšení dřevěných křídel dveří pl do 2 m2</t>
  </si>
  <si>
    <t>-505583275</t>
  </si>
  <si>
    <t xml:space="preserve">Ostatní práce  vyvěšení nebo zavěšení křídel s případným uložením a opětovným zavěšením po provedení stavebních změn dřevěných dveřních, plochy do 2 m2</t>
  </si>
  <si>
    <t>184</t>
  </si>
  <si>
    <t>998766202</t>
  </si>
  <si>
    <t>Přesun hmot procentní pro konstrukce truhlářské v objektech v do 12 m</t>
  </si>
  <si>
    <t>489792764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</si>
  <si>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</si>
  <si>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</si>
  <si>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</si>
  <si>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185</t>
  </si>
  <si>
    <t>76700001V</t>
  </si>
  <si>
    <t>D+M Sekční hliniková garážová vrata ozn. V1, rozměr 2650x3250 mm, specifikace dle tabulky vrat</t>
  </si>
  <si>
    <t>-1368838955</t>
  </si>
  <si>
    <t>D+M Sekční hliniková garážová vrata ozn. V1, specifikace dle tabulky vrat</t>
  </si>
  <si>
    <t>186</t>
  </si>
  <si>
    <t>76700002V</t>
  </si>
  <si>
    <t>D+M Sekční hliniková garážová vrata ozn. V2, rozměr 3100x3250 mm, specifikace dle tabulky vrat</t>
  </si>
  <si>
    <t>-1512525007</t>
  </si>
  <si>
    <t>187</t>
  </si>
  <si>
    <t>7670000VŠ</t>
  </si>
  <si>
    <t>D+M poklopu na vodoměrnou šachtu ze slzičkového plechu vel. 1300x600 mm</t>
  </si>
  <si>
    <t>-760144958</t>
  </si>
  <si>
    <t>188</t>
  </si>
  <si>
    <t>7670000Z0</t>
  </si>
  <si>
    <t>D+M Zábradlí schodišťové trubkové výšky 1,0 m, materiál nerez</t>
  </si>
  <si>
    <t>-836049932</t>
  </si>
  <si>
    <t>189</t>
  </si>
  <si>
    <t>767640111</t>
  </si>
  <si>
    <t xml:space="preserve">D+M dveří ocelových pozinkovaných vchodových hladkých, rozměr 800x1970mm, vč. kování </t>
  </si>
  <si>
    <t>1865608171</t>
  </si>
  <si>
    <t>190</t>
  </si>
  <si>
    <t>767661811</t>
  </si>
  <si>
    <t>Demontáž mříží pevných nebo otevíravých</t>
  </si>
  <si>
    <t>-1708362740</t>
  </si>
  <si>
    <t>"okna 1.NP</t>
  </si>
  <si>
    <t>"míst. 103" 2,1*1,5</t>
  </si>
  <si>
    <t>"míst. 104" 1,35*1,5*2</t>
  </si>
  <si>
    <t>191</t>
  </si>
  <si>
    <t>767662110R</t>
  </si>
  <si>
    <t>D+M mříž bezpečnostní pevná 1350x1500 mm, pozinkovaná</t>
  </si>
  <si>
    <t>1000153488</t>
  </si>
  <si>
    <t>"míst. 104" 2</t>
  </si>
  <si>
    <t>192</t>
  </si>
  <si>
    <t>767662111R</t>
  </si>
  <si>
    <t>D+M mříž bezpečnostní pevná 2100x1500 mm, pozinkovaná</t>
  </si>
  <si>
    <t>-1036141731</t>
  </si>
  <si>
    <t>"míst. 103" 2</t>
  </si>
  <si>
    <t>193</t>
  </si>
  <si>
    <t>767662112R</t>
  </si>
  <si>
    <t>D+M mříž bezpečnostní pevná 1500x1500 mm, pozinkovaná</t>
  </si>
  <si>
    <t>391868085</t>
  </si>
  <si>
    <t>"míst. 103" 1</t>
  </si>
  <si>
    <t>194</t>
  </si>
  <si>
    <t>767990000R</t>
  </si>
  <si>
    <t>D+M Příložek pro zesílení a podporu průvlaku ze svařovaných L profilů vč. povrchové úpravy</t>
  </si>
  <si>
    <t>kg</t>
  </si>
  <si>
    <t>-867533235</t>
  </si>
  <si>
    <t>195</t>
  </si>
  <si>
    <t>998767202</t>
  </si>
  <si>
    <t>Přesun hmot procentní pro zámečnické konstrukce v objektech v do 12 m</t>
  </si>
  <si>
    <t>-1903648555</t>
  </si>
  <si>
    <t xml:space="preserve">Přesun hmot pro zámečnické konstrukce  stanovený procentní sazbou (%) z ceny vodorovná dopravní vzdálenost do 50 m v objektech výšky přes 6 do 12 m</t>
  </si>
  <si>
    <t>771</t>
  </si>
  <si>
    <t>Podlahy z dlaždic</t>
  </si>
  <si>
    <t>196</t>
  </si>
  <si>
    <t>771271811</t>
  </si>
  <si>
    <t>Demontáž obkladů stupnic z dlaždic keramických kladených do malty š do 250 mm</t>
  </si>
  <si>
    <t>1739966307</t>
  </si>
  <si>
    <t xml:space="preserve">Demontáž obkladů schodišť z dlaždic keramických  kladených do malty stupnic do 250 mm</t>
  </si>
  <si>
    <t>1,1*28</t>
  </si>
  <si>
    <t>197</t>
  </si>
  <si>
    <t>771271832</t>
  </si>
  <si>
    <t>Demontáž obkladů podstupnic z dlaždic keramických kladených do malty v do 250 mm</t>
  </si>
  <si>
    <t>1942086433</t>
  </si>
  <si>
    <t xml:space="preserve">Demontáž obkladů schodišť z dlaždic keramických  kladených do malty podstupnic do 250 mm</t>
  </si>
  <si>
    <t>1,1*30</t>
  </si>
  <si>
    <t>198</t>
  </si>
  <si>
    <t>771274113</t>
  </si>
  <si>
    <t>Montáž obkladů stupnic z dlaždic keramických flexibilní lepidlo š do 300 mm</t>
  </si>
  <si>
    <t>2010402194</t>
  </si>
  <si>
    <t xml:space="preserve">Montáž obkladů schodišť z dlaždic keramických  lepených flexibilním lepidlem stupnic hladkých šířky přes 250 do 300 mm</t>
  </si>
  <si>
    <t>199</t>
  </si>
  <si>
    <t>59761434R</t>
  </si>
  <si>
    <t>dlažba 298x298x9 mm, slinutá R10 vč. systémových schodovek (předepsaná cena 600,-/m2)</t>
  </si>
  <si>
    <t>-874762523</t>
  </si>
  <si>
    <t>30,800*0,255</t>
  </si>
  <si>
    <t>7,854*1,1 'Přepočtené koeficientem množství</t>
  </si>
  <si>
    <t>200</t>
  </si>
  <si>
    <t>771274232</t>
  </si>
  <si>
    <t>Montáž obkladů podstupnic z dlaždic hladkých keramických flexibilní lepidlo v do 200 mm</t>
  </si>
  <si>
    <t>112065433</t>
  </si>
  <si>
    <t xml:space="preserve">Montáž obkladů schodišť z dlaždic keramických  lepených flexibilním lepidlem podstupnic hladkých výšky přes 150 do 200 mm</t>
  </si>
  <si>
    <t>201</t>
  </si>
  <si>
    <t>1855043731</t>
  </si>
  <si>
    <t>33,00*0,158</t>
  </si>
  <si>
    <t>202</t>
  </si>
  <si>
    <t>771471810</t>
  </si>
  <si>
    <t>Demontáž soklíků z dlaždic keramických kladených do malty rovných</t>
  </si>
  <si>
    <t>348766442</t>
  </si>
  <si>
    <t xml:space="preserve">Demontáž soklíků z dlaždic keramických  kladených do malty rovných</t>
  </si>
  <si>
    <t>2,1*2+5,05*2-(0,9*2+0,8+1,35)</t>
  </si>
  <si>
    <t>0,98+4,2+2,75+1,25+1,6+0,25+2,9+1,6+3,0-0,9*2</t>
  </si>
  <si>
    <t>2,75*2+4,175*2-0,9</t>
  </si>
  <si>
    <t>"201 podesta</t>
  </si>
  <si>
    <t>1,2*2+2,7-1,1</t>
  </si>
  <si>
    <t>8,5*2+1,15*2+1,15+2,2-(0,7*2+0,8*3)</t>
  </si>
  <si>
    <t>2,0*2+2,2*2-0,7</t>
  </si>
  <si>
    <t>203</t>
  </si>
  <si>
    <t>771471830</t>
  </si>
  <si>
    <t>Demontáž soklíků z dlaždic keramických kladených do malty schodišťových</t>
  </si>
  <si>
    <t>1747623073</t>
  </si>
  <si>
    <t xml:space="preserve">Demontáž soklíků z dlaždic keramických  kladených do malty schodišťových</t>
  </si>
  <si>
    <t>"stupnice</t>
  </si>
  <si>
    <t>0,255*23</t>
  </si>
  <si>
    <t>0,255*5*2</t>
  </si>
  <si>
    <t>"podstupnice</t>
  </si>
  <si>
    <t>0,158*24</t>
  </si>
  <si>
    <t>0,158*6*2</t>
  </si>
  <si>
    <t>204</t>
  </si>
  <si>
    <t>771474111</t>
  </si>
  <si>
    <t>Montáž soklíků z dlaždic keramických rovných flexibilní lepidlo v do 65 mm</t>
  </si>
  <si>
    <t>2131528332</t>
  </si>
  <si>
    <t xml:space="preserve">Montáž soklíků z dlaždic keramických  lepených flexibilním lepidlem rovných výšky do 65 mm</t>
  </si>
  <si>
    <t>7,05*2+8,6*2+2,0*4-(2,65+3,10+0,9*3)</t>
  </si>
  <si>
    <t>"108 požární věž</t>
  </si>
  <si>
    <t>2,0*4-0,9</t>
  </si>
  <si>
    <t>5,0*2+3,45*2-(0,8*2)</t>
  </si>
  <si>
    <t>205</t>
  </si>
  <si>
    <t>59761416</t>
  </si>
  <si>
    <t>sokl systémový 298x50 mm</t>
  </si>
  <si>
    <t>460087481</t>
  </si>
  <si>
    <t>116,130/0,298</t>
  </si>
  <si>
    <t>389,698*1,1 'Přepočtené koeficientem množství</t>
  </si>
  <si>
    <t>206</t>
  </si>
  <si>
    <t>771474131</t>
  </si>
  <si>
    <t>Montáž soklíků z dlaždic keramických schodišťových stupňovitých flexibilní lepidlo v do 65 mm</t>
  </si>
  <si>
    <t>-770564553</t>
  </si>
  <si>
    <t xml:space="preserve">Montáž soklíků z dlaždic keramických  lepených flexibilním lepidlem schodišťových stupňovitých výšky do 65 mm</t>
  </si>
  <si>
    <t>207</t>
  </si>
  <si>
    <t>-2137818148</t>
  </si>
  <si>
    <t>14,103/0,298</t>
  </si>
  <si>
    <t>208</t>
  </si>
  <si>
    <t>771571810</t>
  </si>
  <si>
    <t>Demontáž podlah z dlaždic keramických kladených do malty</t>
  </si>
  <si>
    <t>-806600016</t>
  </si>
  <si>
    <t xml:space="preserve">Demontáž podlah z dlaždic keramických  kladených do malty</t>
  </si>
  <si>
    <t>"101 vnější schody</t>
  </si>
  <si>
    <t>1,20</t>
  </si>
  <si>
    <t>1,2*2,7</t>
  </si>
  <si>
    <t>Součet+</t>
  </si>
  <si>
    <t>209</t>
  </si>
  <si>
    <t>771574131</t>
  </si>
  <si>
    <t>Montáž podlah keramických režných protiskluzných lepených flexibilním lepidlem do 50 ks/m2</t>
  </si>
  <si>
    <t>1159498181</t>
  </si>
  <si>
    <t xml:space="preserve">Montáž podlah z dlaždic keramických  lepených flexibilním lepidlem režných nebo glazovaných protiskluzných nebo reliefovaných do 50 ks/ m2</t>
  </si>
  <si>
    <t>210</t>
  </si>
  <si>
    <t>59761435R</t>
  </si>
  <si>
    <t>dlažba 298x298x9 mm, slinutá R10 (předepsaná cena 600,-/m2)</t>
  </si>
  <si>
    <t>-648432601</t>
  </si>
  <si>
    <t>74,04*1,1 'Přepočtené koeficientem množství</t>
  </si>
  <si>
    <t>211</t>
  </si>
  <si>
    <t>771591111</t>
  </si>
  <si>
    <t>Podlahy penetrace podkladu</t>
  </si>
  <si>
    <t>1698685071</t>
  </si>
  <si>
    <t xml:space="preserve">Podlahy - ostatní práce  penetrace podkladu</t>
  </si>
  <si>
    <t>212</t>
  </si>
  <si>
    <t>771591115</t>
  </si>
  <si>
    <t>Podlahy spárování silikonem</t>
  </si>
  <si>
    <t>313435674</t>
  </si>
  <si>
    <t xml:space="preserve">Podlahy - ostatní práce  spárování silikonem</t>
  </si>
  <si>
    <t>62,880+14,103</t>
  </si>
  <si>
    <t>213</t>
  </si>
  <si>
    <t>998771202</t>
  </si>
  <si>
    <t>Přesun hmot procentní pro podlahy z dlaždic v objektech v do 12 m</t>
  </si>
  <si>
    <t>-2138213690</t>
  </si>
  <si>
    <t>Přesun hmot pro podlahy z dlaždic stanovený procentní sazbou (%) z ceny vodorovná dopravní vzdálenost do 50 m v objektech výšky přes 6 do 12 m</t>
  </si>
  <si>
    <t>776</t>
  </si>
  <si>
    <t>Podlahy povlakové</t>
  </si>
  <si>
    <t>214</t>
  </si>
  <si>
    <t>776111115</t>
  </si>
  <si>
    <t>Broušení podkladu povlakových podlah před litím stěrky</t>
  </si>
  <si>
    <t>877793938</t>
  </si>
  <si>
    <t>Příprava podkladu broušení podlah stávajícího podkladu před litím stěrky</t>
  </si>
  <si>
    <t>215</t>
  </si>
  <si>
    <t>776111311</t>
  </si>
  <si>
    <t>Vysátí podkladu povlakových podlah</t>
  </si>
  <si>
    <t>-1227692849</t>
  </si>
  <si>
    <t>Příprava podkladu vysátí podlah</t>
  </si>
  <si>
    <t>216</t>
  </si>
  <si>
    <t>776121111</t>
  </si>
  <si>
    <t>Vodou ředitelná penetrace savého podkladu povlakových podlah ředěná v poměru 1:3</t>
  </si>
  <si>
    <t>-1848001348</t>
  </si>
  <si>
    <t>Příprava podkladu penetrace vodou ředitelná na savý podklad (válečkováním) ředěná v poměru 1:3 podlah</t>
  </si>
  <si>
    <t>217</t>
  </si>
  <si>
    <t>776141111</t>
  </si>
  <si>
    <t>Vyrovnání podkladu povlakových podlah stěrkou pevnosti 20 MPa tl 3 mm</t>
  </si>
  <si>
    <t>-639430844</t>
  </si>
  <si>
    <t>Příprava podkladu vyrovnání samonivelační stěrkou podlah min.pevnosti 20 MPa, tloušťky do 3 mm</t>
  </si>
  <si>
    <t>218</t>
  </si>
  <si>
    <t>776201812</t>
  </si>
  <si>
    <t>Demontáž lepených povlakových podlah s podložkou ručně</t>
  </si>
  <si>
    <t>-967104812</t>
  </si>
  <si>
    <t>Demontáž povlakových podlahovin lepených ručně s podložkou</t>
  </si>
  <si>
    <t>"202 knihovna - stávající</t>
  </si>
  <si>
    <t>219</t>
  </si>
  <si>
    <t>776221111</t>
  </si>
  <si>
    <t>Lepení pásů z PVC standardním lepidlem</t>
  </si>
  <si>
    <t>-38402425</t>
  </si>
  <si>
    <t>Montáž podlahovin z PVC lepením standardním lepidlem z pásů standardních</t>
  </si>
  <si>
    <t>"212 WC předsíň</t>
  </si>
  <si>
    <t>220</t>
  </si>
  <si>
    <t>28411000R</t>
  </si>
  <si>
    <t>PVC homogenní, tloušťka 2,0 mm, zátěžové pro kancelářské místnosti (předepsaná cena 500,-/m2)</t>
  </si>
  <si>
    <t>298280248</t>
  </si>
  <si>
    <t>146,4*1,1 'Přepočtené koeficientem množství</t>
  </si>
  <si>
    <t>221</t>
  </si>
  <si>
    <t>776410811</t>
  </si>
  <si>
    <t>Odstranění soklíků a lišt pryžových nebo plastových</t>
  </si>
  <si>
    <t>-1795409873</t>
  </si>
  <si>
    <t>Demontáž soklíků nebo lišt pryžových nebo plastových</t>
  </si>
  <si>
    <t>7,05+3,950+3,4+1,5+5,65+5,450-0,9</t>
  </si>
  <si>
    <t>4,55+4,1*2+2,85*2+2,7*3+1,85-0,8*2</t>
  </si>
  <si>
    <t>9,5*2+5,5*2-0,8</t>
  </si>
  <si>
    <t>2,75*2+5,0*2+1,6+0,6*2-0,8</t>
  </si>
  <si>
    <t>3,5*2+5,0*2-0,8</t>
  </si>
  <si>
    <t>3,45*2+5,0*2-0,8</t>
  </si>
  <si>
    <t>222</t>
  </si>
  <si>
    <t>776411111</t>
  </si>
  <si>
    <t>Montáž obvodových soklíků výšky do 80 mm</t>
  </si>
  <si>
    <t>1129148187</t>
  </si>
  <si>
    <t>Montáž soklíků lepením obvodových, výšky do 80 mm</t>
  </si>
  <si>
    <t>2,0*2+2,2*2</t>
  </si>
  <si>
    <t>223</t>
  </si>
  <si>
    <t>28411007</t>
  </si>
  <si>
    <t>lišta soklová PVC 15 x 50 mm</t>
  </si>
  <si>
    <t>-941481126</t>
  </si>
  <si>
    <t>124,200</t>
  </si>
  <si>
    <t>124,2*1,02 'Přepočtené koeficientem množství</t>
  </si>
  <si>
    <t>224</t>
  </si>
  <si>
    <t>776421312</t>
  </si>
  <si>
    <t>Montáž přechodových šroubovaných lišt</t>
  </si>
  <si>
    <t>-823275290</t>
  </si>
  <si>
    <t>Montáž lišt přechodových šroubovaných</t>
  </si>
  <si>
    <t>0,7+0,9+0,8*8</t>
  </si>
  <si>
    <t>225</t>
  </si>
  <si>
    <t>55343110</t>
  </si>
  <si>
    <t>profil přechodový Al narážecí 30 mm stříbro</t>
  </si>
  <si>
    <t>1079854382</t>
  </si>
  <si>
    <t>8,0</t>
  </si>
  <si>
    <t>8*1,1 'Přepočtené koeficientem množství</t>
  </si>
  <si>
    <t>226</t>
  </si>
  <si>
    <t>776991821</t>
  </si>
  <si>
    <t>Odstranění lepidla ručně z podlah</t>
  </si>
  <si>
    <t>-2029406537</t>
  </si>
  <si>
    <t>Ostatní práce odstranění lepidla ručně z podlah</t>
  </si>
  <si>
    <t>227</t>
  </si>
  <si>
    <t>998776202</t>
  </si>
  <si>
    <t>Přesun hmot procentní pro podlahy povlakové v objektech v do 12 m</t>
  </si>
  <si>
    <t>1456128200</t>
  </si>
  <si>
    <t xml:space="preserve">Přesun hmot pro podlahy povlakové  stanovený procentní sazbou (%) z ceny vodorovná dopravní vzdálenost do 50 m v objektech výšky přes 6 do 12 m</t>
  </si>
  <si>
    <t>777</t>
  </si>
  <si>
    <t>Podlahy lité</t>
  </si>
  <si>
    <t>228</t>
  </si>
  <si>
    <t>777111111</t>
  </si>
  <si>
    <t>Vysátí podkladu před provedením lité podlahy</t>
  </si>
  <si>
    <t>796769734</t>
  </si>
  <si>
    <t>Příprava podkladu před provedením litých podlah vysátí</t>
  </si>
  <si>
    <t>4,0</t>
  </si>
  <si>
    <t>229</t>
  </si>
  <si>
    <t>777111123</t>
  </si>
  <si>
    <t>Strojní broušení podkladu před provedením lité podlahy</t>
  </si>
  <si>
    <t>1742501606</t>
  </si>
  <si>
    <t>Příprava podkladu před provedením litých podlah obroušení strojní</t>
  </si>
  <si>
    <t>230</t>
  </si>
  <si>
    <t>777131101</t>
  </si>
  <si>
    <t>Penetrační epoxidový nátěr podlahy na suchý a vyzrálý podklad</t>
  </si>
  <si>
    <t>517093075</t>
  </si>
  <si>
    <t>Penetrační nátěr podlahy epoxidový na podklad suchý a vyzrálý</t>
  </si>
  <si>
    <t>231</t>
  </si>
  <si>
    <t>777511123</t>
  </si>
  <si>
    <t>Krycí epoxidová stěrka tloušťky přes 1 do 2 mm průmyslové lité podlahy</t>
  </si>
  <si>
    <t>-765524291</t>
  </si>
  <si>
    <t>Krycí stěrka průmyslová epoxidová, tloušťky přes 1 do 2 mm</t>
  </si>
  <si>
    <t>232</t>
  </si>
  <si>
    <t>777611121</t>
  </si>
  <si>
    <t>Krycí epoxidový průmyslový nátěr podlahy</t>
  </si>
  <si>
    <t>1750940262</t>
  </si>
  <si>
    <t>Krycí nátěr podlahy průmyslový epoxidový</t>
  </si>
  <si>
    <t>233</t>
  </si>
  <si>
    <t>777911111</t>
  </si>
  <si>
    <t>Tuhé napojení lité podlahy na stěnu nebo sokl</t>
  </si>
  <si>
    <t>1164744207</t>
  </si>
  <si>
    <t>Napojení na stěnu nebo sokl fabionem z epoxidové stěrky plněné pískem tuhé</t>
  </si>
  <si>
    <t>781</t>
  </si>
  <si>
    <t>Dokončovací práce - obklady</t>
  </si>
  <si>
    <t>234</t>
  </si>
  <si>
    <t>781471810</t>
  </si>
  <si>
    <t>Demontáž obkladů z obkladaček keramických kladených do malty</t>
  </si>
  <si>
    <t>-1920082198</t>
  </si>
  <si>
    <t xml:space="preserve">Demontáž obkladů z dlaždic keramických  kladených do malty</t>
  </si>
  <si>
    <t>235</t>
  </si>
  <si>
    <t>781474117</t>
  </si>
  <si>
    <t>Montáž obkladů vnitřních keramických hladkých do 45 ks/m2 lepených flexibilním lepidlem</t>
  </si>
  <si>
    <t>1363048566</t>
  </si>
  <si>
    <t xml:space="preserve">Montáž obkladů vnitřních stěn z dlaždic keramických  lepených flexibilním lepidlem režných nebo glazovaných hladkých přes 35 do 45 ks/m2</t>
  </si>
  <si>
    <t>(1,0*2+1,550*4+1,05*2+1,0*2+2,2*2)*2,0</t>
  </si>
  <si>
    <t>-(0,6*1,97*2+0,7*1,97+0,6*0,8*2)</t>
  </si>
  <si>
    <t>236</t>
  </si>
  <si>
    <t>59761255R</t>
  </si>
  <si>
    <t>obklad 150x150x6 mm (předepsaná cena 400,-/m2)</t>
  </si>
  <si>
    <t>429327269</t>
  </si>
  <si>
    <t>28,697*1,1 'Přepočtené koeficientem množství</t>
  </si>
  <si>
    <t>237</t>
  </si>
  <si>
    <t>781479196</t>
  </si>
  <si>
    <t>Příplatek k montáži obkladů vnitřních keramických hladkých za spárování tmelem dvousložkovým</t>
  </si>
  <si>
    <t>-1619703411</t>
  </si>
  <si>
    <t xml:space="preserve">Montáž obkladů vnitřních stěn z dlaždic keramických  Příplatek k cenám za dvousložkový spárovací tmel</t>
  </si>
  <si>
    <t>238</t>
  </si>
  <si>
    <t>781493511R</t>
  </si>
  <si>
    <t>Nerezové profily ukončovací lepené standardním lepidlem</t>
  </si>
  <si>
    <t>1280614902</t>
  </si>
  <si>
    <t xml:space="preserve">Ostatní prvky  plastové profily ukončovací a dilatační lepené standardním lepidlem ukončovací</t>
  </si>
  <si>
    <t>2,0*12+22</t>
  </si>
  <si>
    <t>239</t>
  </si>
  <si>
    <t>781495111</t>
  </si>
  <si>
    <t>Penetrace podkladu vnitřních obkladů</t>
  </si>
  <si>
    <t>-829000808</t>
  </si>
  <si>
    <t xml:space="preserve">Ostatní prvky  ostatní práce penetrace podkladu</t>
  </si>
  <si>
    <t>240</t>
  </si>
  <si>
    <t>781495115</t>
  </si>
  <si>
    <t>Spárování vnitřních obkladů silikonem</t>
  </si>
  <si>
    <t>-1977450751</t>
  </si>
  <si>
    <t xml:space="preserve">Ostatní prvky  ostatní práce spárování silikonem</t>
  </si>
  <si>
    <t>2,0*12</t>
  </si>
  <si>
    <t>241</t>
  </si>
  <si>
    <t>781734112</t>
  </si>
  <si>
    <t>Montáž obkladů vnějších z obkladaček cihelných do 85 ks/m2 lepené flexibilním lepidlem</t>
  </si>
  <si>
    <t>1783361412</t>
  </si>
  <si>
    <t xml:space="preserve">Montáž obkladů vnějších stěn z obkladaček cihelných  lepených flexibilním lepidlem přes 50 do 85 ks/m2</t>
  </si>
  <si>
    <t>"sokl vnější</t>
  </si>
  <si>
    <t>(20,9*2+9,5*2)*0,3</t>
  </si>
  <si>
    <t>242</t>
  </si>
  <si>
    <t>59623113</t>
  </si>
  <si>
    <t>pásek obkladový - 24x7,1x1,4 cm</t>
  </si>
  <si>
    <t>-2009980950</t>
  </si>
  <si>
    <t>1070</t>
  </si>
  <si>
    <t>1070*1,1 'Přepočtené koeficientem množství</t>
  </si>
  <si>
    <t>243</t>
  </si>
  <si>
    <t>998781202</t>
  </si>
  <si>
    <t>Přesun hmot procentní pro obklady keramické v objektech v do 12 m</t>
  </si>
  <si>
    <t>-844015001</t>
  </si>
  <si>
    <t xml:space="preserve">Přesun hmot pro obklady keramické  stanovený procentní sazbou (%) z ceny vodorovná dopravní vzdálenost do 50 m v objektech výšky přes 6 do 12 m</t>
  </si>
  <si>
    <t>783</t>
  </si>
  <si>
    <t>Dokončovací práce - nátěry</t>
  </si>
  <si>
    <t>244</t>
  </si>
  <si>
    <t>783301313</t>
  </si>
  <si>
    <t>Odmaštění zámečnických konstrukcí ředidlovým odmašťovačem</t>
  </si>
  <si>
    <t>418422269</t>
  </si>
  <si>
    <t>(0,9*1,97*2)*5*0,4</t>
  </si>
  <si>
    <t>(0,8*1,97*2)*1*0,4</t>
  </si>
  <si>
    <t>(0,8*1,97*2)*6*0,4</t>
  </si>
  <si>
    <t>(0,7*1,97*2)*3*0,4</t>
  </si>
  <si>
    <t>(0,6*1,97*2)*2*0,4</t>
  </si>
  <si>
    <t>Mezisoučet</t>
  </si>
  <si>
    <t>"střecha nad požární věží" 11,903</t>
  </si>
  <si>
    <t>245</t>
  </si>
  <si>
    <t>783306801</t>
  </si>
  <si>
    <t>Odstranění nátěru ze zámečnických konstrukcí obroušením</t>
  </si>
  <si>
    <t>899632874</t>
  </si>
  <si>
    <t>Odstranění nátěrů ze zámečnických konstrukcí obroušením</t>
  </si>
  <si>
    <t>"střecha nad požární věží</t>
  </si>
  <si>
    <t>3,45*3,45</t>
  </si>
  <si>
    <t>246</t>
  </si>
  <si>
    <t>783314101</t>
  </si>
  <si>
    <t>Základní jednonásobný syntetický nátěr zámečnických konstrukcí</t>
  </si>
  <si>
    <t>705725589</t>
  </si>
  <si>
    <t>247</t>
  </si>
  <si>
    <t>783315101</t>
  </si>
  <si>
    <t>Mezinátěr jednonásobný syntetický standardní zámečnických konstrukcí</t>
  </si>
  <si>
    <t>-445099864</t>
  </si>
  <si>
    <t>248</t>
  </si>
  <si>
    <t>783317101</t>
  </si>
  <si>
    <t>Krycí jednonásobný syntetický standardní nátěr zámečnických konstrukcí</t>
  </si>
  <si>
    <t>-1154699449</t>
  </si>
  <si>
    <t>784</t>
  </si>
  <si>
    <t>Dokončovací práce - malby a tapety</t>
  </si>
  <si>
    <t>249</t>
  </si>
  <si>
    <t>784121001</t>
  </si>
  <si>
    <t>Oškrabání malby v mísnostech výšky do 3,80 m</t>
  </si>
  <si>
    <t>-521392653</t>
  </si>
  <si>
    <t>Oškrabání malby v místnostech výšky do 3,80 m</t>
  </si>
  <si>
    <t>250</t>
  </si>
  <si>
    <t>784181101</t>
  </si>
  <si>
    <t>Základní akrylátová jednonásobná penetrace podkladu v místnostech výšky do 3,80m</t>
  </si>
  <si>
    <t>-1399539096</t>
  </si>
  <si>
    <t>Penetrace podkladu jednonásobná základní akrylátová v místnostech výšky do 3,80 m</t>
  </si>
  <si>
    <t>251</t>
  </si>
  <si>
    <t>784211101</t>
  </si>
  <si>
    <t>Dvojnásobné bílé malby ze směsí za mokra výborně otěruvzdorných v místnostech výšky do 3,80 m</t>
  </si>
  <si>
    <t>-1242960416</t>
  </si>
  <si>
    <t>Malby z malířských směsí otěruvzdorných za mokra dvojnásobné, bílé za mokra otěruvzdorné výborně v místnostech výšky do 3,80 m</t>
  </si>
  <si>
    <t>OST</t>
  </si>
  <si>
    <t>Ostatní</t>
  </si>
  <si>
    <t>252</t>
  </si>
  <si>
    <t>9990000</t>
  </si>
  <si>
    <t>D+M biofiltru vč. zemních prací, napojení na kanalizaci a zpětné uvedené zpevněných ploch do původního stavu vi.z samostatný oddíl PD</t>
  </si>
  <si>
    <t>512</t>
  </si>
  <si>
    <t>151632820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</si>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</sst>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2020_01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obecního úřadu č.p.95, Mezilesí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Obec Mezilesí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Mezilesí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ORGATEX-NÁCHOD s.r.o.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78</v>
      </c>
      <c r="BT94" s="118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24.75" customHeight="1">
      <c r="A95" s="119" t="s">
        <v>82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'2020_01 - Stavební úpravy...'!J30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'2020_01 - Stavební úpravy...'!P149</f>
        <v>0</v>
      </c>
      <c r="AV95" s="128">
        <f>'2020_01 - Stavební úpravy...'!J33</f>
        <v>0</v>
      </c>
      <c r="AW95" s="128">
        <f>'2020_01 - Stavební úpravy...'!J34</f>
        <v>0</v>
      </c>
      <c r="AX95" s="128">
        <f>'2020_01 - Stavební úpravy...'!J35</f>
        <v>0</v>
      </c>
      <c r="AY95" s="128">
        <f>'2020_01 - Stavební úpravy...'!J36</f>
        <v>0</v>
      </c>
      <c r="AZ95" s="128">
        <f>'2020_01 - Stavební úpravy...'!F33</f>
        <v>0</v>
      </c>
      <c r="BA95" s="128">
        <f>'2020_01 - Stavební úpravy...'!F34</f>
        <v>0</v>
      </c>
      <c r="BB95" s="128">
        <f>'2020_01 - Stavební úpravy...'!F35</f>
        <v>0</v>
      </c>
      <c r="BC95" s="128">
        <f>'2020_01 - Stavební úpravy...'!F36</f>
        <v>0</v>
      </c>
      <c r="BD95" s="130">
        <f>'2020_01 - Stavební úpravy...'!F37</f>
        <v>0</v>
      </c>
      <c r="BE95" s="7"/>
      <c r="BT95" s="131" t="s">
        <v>84</v>
      </c>
      <c r="BU95" s="131" t="s">
        <v>85</v>
      </c>
      <c r="BV95" s="131" t="s">
        <v>80</v>
      </c>
      <c r="BW95" s="131" t="s">
        <v>5</v>
      </c>
      <c r="BX95" s="131" t="s">
        <v>81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LJ0zD+ukzGWfKzh/c1e9XcbwovRuC7AxQSAfvdBZYwl/uykK0izbzbdtH/MTtPKF/ckBV9WXTgboE1a/vViI8g==" hashValue="MUJFq/VTWEJsPXwB1SDIX4C6woUzmpB7OTZeflcUNN5rmwGAH3gXrh1rGufji780Id/LOTtkNkTVwPFYuAkqF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0_01 - Stavební úpra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33" t="s">
        <v>86</v>
      </c>
      <c r="BA2" s="133" t="s">
        <v>87</v>
      </c>
      <c r="BB2" s="133" t="s">
        <v>88</v>
      </c>
      <c r="BC2" s="133" t="s">
        <v>89</v>
      </c>
      <c r="BD2" s="133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90</v>
      </c>
      <c r="AZ3" s="133" t="s">
        <v>91</v>
      </c>
      <c r="BA3" s="133" t="s">
        <v>92</v>
      </c>
      <c r="BB3" s="133" t="s">
        <v>88</v>
      </c>
      <c r="BC3" s="133" t="s">
        <v>93</v>
      </c>
      <c r="BD3" s="133" t="s">
        <v>90</v>
      </c>
    </row>
    <row r="4" s="1" customFormat="1" ht="24.96" customHeight="1">
      <c r="B4" s="21"/>
      <c r="D4" s="137" t="s">
        <v>94</v>
      </c>
      <c r="I4" s="132"/>
      <c r="L4" s="21"/>
      <c r="M4" s="138" t="s">
        <v>10</v>
      </c>
      <c r="AT4" s="18" t="s">
        <v>4</v>
      </c>
      <c r="AZ4" s="133" t="s">
        <v>95</v>
      </c>
      <c r="BA4" s="133" t="s">
        <v>96</v>
      </c>
      <c r="BB4" s="133" t="s">
        <v>88</v>
      </c>
      <c r="BC4" s="133" t="s">
        <v>97</v>
      </c>
      <c r="BD4" s="133" t="s">
        <v>90</v>
      </c>
    </row>
    <row r="5" s="1" customFormat="1" ht="6.96" customHeight="1">
      <c r="B5" s="21"/>
      <c r="I5" s="132"/>
      <c r="L5" s="21"/>
      <c r="AZ5" s="133" t="s">
        <v>98</v>
      </c>
      <c r="BA5" s="133" t="s">
        <v>99</v>
      </c>
      <c r="BB5" s="133" t="s">
        <v>88</v>
      </c>
      <c r="BC5" s="133" t="s">
        <v>100</v>
      </c>
      <c r="BD5" s="133" t="s">
        <v>90</v>
      </c>
    </row>
    <row r="6" s="2" customFormat="1" ht="12" customHeight="1">
      <c r="A6" s="39"/>
      <c r="B6" s="45"/>
      <c r="C6" s="39"/>
      <c r="D6" s="139" t="s">
        <v>16</v>
      </c>
      <c r="E6" s="39"/>
      <c r="F6" s="39"/>
      <c r="G6" s="39"/>
      <c r="H6" s="39"/>
      <c r="I6" s="140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Z6" s="133" t="s">
        <v>101</v>
      </c>
      <c r="BA6" s="133" t="s">
        <v>102</v>
      </c>
      <c r="BB6" s="133" t="s">
        <v>88</v>
      </c>
      <c r="BC6" s="133" t="s">
        <v>103</v>
      </c>
      <c r="BD6" s="133" t="s">
        <v>90</v>
      </c>
    </row>
    <row r="7" s="2" customFormat="1" ht="16.5" customHeight="1">
      <c r="A7" s="39"/>
      <c r="B7" s="45"/>
      <c r="C7" s="39"/>
      <c r="D7" s="39"/>
      <c r="E7" s="141" t="s">
        <v>17</v>
      </c>
      <c r="F7" s="39"/>
      <c r="G7" s="39"/>
      <c r="H7" s="39"/>
      <c r="I7" s="140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Z7" s="133" t="s">
        <v>104</v>
      </c>
      <c r="BA7" s="133" t="s">
        <v>105</v>
      </c>
      <c r="BB7" s="133" t="s">
        <v>88</v>
      </c>
      <c r="BC7" s="133" t="s">
        <v>106</v>
      </c>
      <c r="BD7" s="133" t="s">
        <v>90</v>
      </c>
    </row>
    <row r="8" s="2" customFormat="1">
      <c r="A8" s="39"/>
      <c r="B8" s="45"/>
      <c r="C8" s="39"/>
      <c r="D8" s="39"/>
      <c r="E8" s="39"/>
      <c r="F8" s="39"/>
      <c r="G8" s="39"/>
      <c r="H8" s="39"/>
      <c r="I8" s="140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3" t="s">
        <v>107</v>
      </c>
      <c r="BA8" s="133" t="s">
        <v>108</v>
      </c>
      <c r="BB8" s="133" t="s">
        <v>88</v>
      </c>
      <c r="BC8" s="133" t="s">
        <v>109</v>
      </c>
      <c r="BD8" s="133" t="s">
        <v>90</v>
      </c>
    </row>
    <row r="9" s="2" customFormat="1" ht="12" customHeight="1">
      <c r="A9" s="39"/>
      <c r="B9" s="45"/>
      <c r="C9" s="39"/>
      <c r="D9" s="139" t="s">
        <v>18</v>
      </c>
      <c r="E9" s="39"/>
      <c r="F9" s="142" t="s">
        <v>1</v>
      </c>
      <c r="G9" s="39"/>
      <c r="H9" s="39"/>
      <c r="I9" s="143" t="s">
        <v>19</v>
      </c>
      <c r="J9" s="142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3" t="s">
        <v>110</v>
      </c>
      <c r="BA9" s="133" t="s">
        <v>111</v>
      </c>
      <c r="BB9" s="133" t="s">
        <v>88</v>
      </c>
      <c r="BC9" s="133" t="s">
        <v>112</v>
      </c>
      <c r="BD9" s="133" t="s">
        <v>90</v>
      </c>
    </row>
    <row r="10" s="2" customFormat="1" ht="12" customHeight="1">
      <c r="A10" s="39"/>
      <c r="B10" s="45"/>
      <c r="C10" s="39"/>
      <c r="D10" s="139" t="s">
        <v>20</v>
      </c>
      <c r="E10" s="39"/>
      <c r="F10" s="142" t="s">
        <v>21</v>
      </c>
      <c r="G10" s="39"/>
      <c r="H10" s="39"/>
      <c r="I10" s="143" t="s">
        <v>22</v>
      </c>
      <c r="J10" s="144" t="str">
        <f>'Rekapitulace stavby'!AN8</f>
        <v>9. 1. 2020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3" t="s">
        <v>113</v>
      </c>
      <c r="BA10" s="133" t="s">
        <v>114</v>
      </c>
      <c r="BB10" s="133" t="s">
        <v>88</v>
      </c>
      <c r="BC10" s="133" t="s">
        <v>106</v>
      </c>
      <c r="BD10" s="133" t="s">
        <v>90</v>
      </c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40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3" t="s">
        <v>115</v>
      </c>
      <c r="BA11" s="133" t="s">
        <v>116</v>
      </c>
      <c r="BB11" s="133" t="s">
        <v>88</v>
      </c>
      <c r="BC11" s="133" t="s">
        <v>109</v>
      </c>
      <c r="BD11" s="133" t="s">
        <v>90</v>
      </c>
    </row>
    <row r="12" s="2" customFormat="1" ht="12" customHeight="1">
      <c r="A12" s="39"/>
      <c r="B12" s="45"/>
      <c r="C12" s="39"/>
      <c r="D12" s="139" t="s">
        <v>24</v>
      </c>
      <c r="E12" s="39"/>
      <c r="F12" s="39"/>
      <c r="G12" s="39"/>
      <c r="H12" s="39"/>
      <c r="I12" s="143" t="s">
        <v>25</v>
      </c>
      <c r="J12" s="142" t="s">
        <v>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3" t="s">
        <v>117</v>
      </c>
      <c r="BA12" s="133" t="s">
        <v>118</v>
      </c>
      <c r="BB12" s="133" t="s">
        <v>88</v>
      </c>
      <c r="BC12" s="133" t="s">
        <v>119</v>
      </c>
      <c r="BD12" s="133" t="s">
        <v>90</v>
      </c>
    </row>
    <row r="13" s="2" customFormat="1" ht="18" customHeight="1">
      <c r="A13" s="39"/>
      <c r="B13" s="45"/>
      <c r="C13" s="39"/>
      <c r="D13" s="39"/>
      <c r="E13" s="142" t="s">
        <v>21</v>
      </c>
      <c r="F13" s="39"/>
      <c r="G13" s="39"/>
      <c r="H13" s="39"/>
      <c r="I13" s="143" t="s">
        <v>27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3" t="s">
        <v>120</v>
      </c>
      <c r="BA13" s="133" t="s">
        <v>121</v>
      </c>
      <c r="BB13" s="133" t="s">
        <v>122</v>
      </c>
      <c r="BC13" s="133" t="s">
        <v>123</v>
      </c>
      <c r="BD13" s="133" t="s">
        <v>90</v>
      </c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40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3" t="s">
        <v>124</v>
      </c>
      <c r="BA14" s="133" t="s">
        <v>125</v>
      </c>
      <c r="BB14" s="133" t="s">
        <v>88</v>
      </c>
      <c r="BC14" s="133" t="s">
        <v>126</v>
      </c>
      <c r="BD14" s="133" t="s">
        <v>90</v>
      </c>
    </row>
    <row r="15" s="2" customFormat="1" ht="12" customHeight="1">
      <c r="A15" s="39"/>
      <c r="B15" s="45"/>
      <c r="C15" s="39"/>
      <c r="D15" s="139" t="s">
        <v>28</v>
      </c>
      <c r="E15" s="39"/>
      <c r="F15" s="39"/>
      <c r="G15" s="39"/>
      <c r="H15" s="39"/>
      <c r="I15" s="143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3" t="s">
        <v>127</v>
      </c>
      <c r="BA15" s="133" t="s">
        <v>128</v>
      </c>
      <c r="BB15" s="133" t="s">
        <v>88</v>
      </c>
      <c r="BC15" s="133" t="s">
        <v>129</v>
      </c>
      <c r="BD15" s="133" t="s">
        <v>90</v>
      </c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42"/>
      <c r="G16" s="142"/>
      <c r="H16" s="142"/>
      <c r="I16" s="143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40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9" t="s">
        <v>30</v>
      </c>
      <c r="E18" s="39"/>
      <c r="F18" s="39"/>
      <c r="G18" s="39"/>
      <c r="H18" s="39"/>
      <c r="I18" s="143" t="s">
        <v>25</v>
      </c>
      <c r="J18" s="142" t="s">
        <v>31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32</v>
      </c>
      <c r="F19" s="39"/>
      <c r="G19" s="39"/>
      <c r="H19" s="39"/>
      <c r="I19" s="143" t="s">
        <v>27</v>
      </c>
      <c r="J19" s="142" t="s">
        <v>33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40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9" t="s">
        <v>35</v>
      </c>
      <c r="E21" s="39"/>
      <c r="F21" s="39"/>
      <c r="G21" s="39"/>
      <c r="H21" s="39"/>
      <c r="I21" s="143" t="s">
        <v>25</v>
      </c>
      <c r="J21" s="142" t="str">
        <f>IF('Rekapitulace stavby'!AN19="","",'Rekapitulace stavby'!AN19)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42" t="str">
        <f>IF('Rekapitulace stavby'!E20="","",'Rekapitulace stavby'!E20)</f>
        <v xml:space="preserve"> </v>
      </c>
      <c r="F22" s="39"/>
      <c r="G22" s="39"/>
      <c r="H22" s="39"/>
      <c r="I22" s="143" t="s">
        <v>27</v>
      </c>
      <c r="J22" s="142" t="str">
        <f>IF('Rekapitulace stavby'!AN20="","",'Rekapitulace stavby'!AN20)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40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9" t="s">
        <v>37</v>
      </c>
      <c r="E24" s="39"/>
      <c r="F24" s="39"/>
      <c r="G24" s="39"/>
      <c r="H24" s="39"/>
      <c r="I24" s="140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83.25" customHeight="1">
      <c r="A25" s="145"/>
      <c r="B25" s="146"/>
      <c r="C25" s="145"/>
      <c r="D25" s="145"/>
      <c r="E25" s="147" t="s">
        <v>38</v>
      </c>
      <c r="F25" s="147"/>
      <c r="G25" s="147"/>
      <c r="H25" s="147"/>
      <c r="I25" s="148"/>
      <c r="J25" s="145"/>
      <c r="K25" s="145"/>
      <c r="L25" s="149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40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50"/>
      <c r="E27" s="150"/>
      <c r="F27" s="150"/>
      <c r="G27" s="150"/>
      <c r="H27" s="150"/>
      <c r="I27" s="151"/>
      <c r="J27" s="150"/>
      <c r="K27" s="150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4.4" customHeight="1">
      <c r="A28" s="39"/>
      <c r="B28" s="45"/>
      <c r="C28" s="39"/>
      <c r="D28" s="142" t="s">
        <v>130</v>
      </c>
      <c r="E28" s="39"/>
      <c r="F28" s="39"/>
      <c r="G28" s="39"/>
      <c r="H28" s="39"/>
      <c r="I28" s="140"/>
      <c r="J28" s="152">
        <f>J94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14.4" customHeight="1">
      <c r="A29" s="39"/>
      <c r="B29" s="45"/>
      <c r="C29" s="39"/>
      <c r="D29" s="153" t="s">
        <v>131</v>
      </c>
      <c r="E29" s="39"/>
      <c r="F29" s="39"/>
      <c r="G29" s="39"/>
      <c r="H29" s="39"/>
      <c r="I29" s="140"/>
      <c r="J29" s="152">
        <f>J124</f>
        <v>0</v>
      </c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39</v>
      </c>
      <c r="E30" s="39"/>
      <c r="F30" s="39"/>
      <c r="G30" s="39"/>
      <c r="H30" s="39"/>
      <c r="I30" s="140"/>
      <c r="J30" s="155">
        <f>ROUND(J28 + J29,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1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41</v>
      </c>
      <c r="G32" s="39"/>
      <c r="H32" s="39"/>
      <c r="I32" s="157" t="s">
        <v>40</v>
      </c>
      <c r="J32" s="156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8" t="s">
        <v>43</v>
      </c>
      <c r="E33" s="139" t="s">
        <v>44</v>
      </c>
      <c r="F33" s="159">
        <f>ROUND((SUM(BE124:BE131) + SUM(BE149:BE1393)),  2)</f>
        <v>0</v>
      </c>
      <c r="G33" s="39"/>
      <c r="H33" s="39"/>
      <c r="I33" s="160">
        <v>0.20999999999999999</v>
      </c>
      <c r="J33" s="159">
        <f>ROUND(((SUM(BE124:BE131) + SUM(BE149:BE1393))*I33),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45</v>
      </c>
      <c r="F34" s="159">
        <f>ROUND((SUM(BF124:BF131) + SUM(BF149:BF1393)),  2)</f>
        <v>0</v>
      </c>
      <c r="G34" s="39"/>
      <c r="H34" s="39"/>
      <c r="I34" s="160">
        <v>0.14999999999999999</v>
      </c>
      <c r="J34" s="159">
        <f>ROUND(((SUM(BF124:BF131) + SUM(BF149:BF1393))*I34),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46</v>
      </c>
      <c r="F35" s="159">
        <f>ROUND((SUM(BG124:BG131) + SUM(BG149:BG1393)),  2)</f>
        <v>0</v>
      </c>
      <c r="G35" s="39"/>
      <c r="H35" s="39"/>
      <c r="I35" s="160">
        <v>0.20999999999999999</v>
      </c>
      <c r="J35" s="159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47</v>
      </c>
      <c r="F36" s="159">
        <f>ROUND((SUM(BH124:BH131) + SUM(BH149:BH1393)),  2)</f>
        <v>0</v>
      </c>
      <c r="G36" s="39"/>
      <c r="H36" s="39"/>
      <c r="I36" s="160">
        <v>0.14999999999999999</v>
      </c>
      <c r="J36" s="159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48</v>
      </c>
      <c r="F37" s="159">
        <f>ROUND((SUM(BI124:BI131) + SUM(BI149:BI1393)),  2)</f>
        <v>0</v>
      </c>
      <c r="G37" s="39"/>
      <c r="H37" s="39"/>
      <c r="I37" s="160">
        <v>0</v>
      </c>
      <c r="J37" s="159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0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1"/>
      <c r="D39" s="162" t="s">
        <v>49</v>
      </c>
      <c r="E39" s="163"/>
      <c r="F39" s="163"/>
      <c r="G39" s="164" t="s">
        <v>50</v>
      </c>
      <c r="H39" s="165" t="s">
        <v>51</v>
      </c>
      <c r="I39" s="166"/>
      <c r="J39" s="167">
        <f>SUM(J30:J37)</f>
        <v>0</v>
      </c>
      <c r="K39" s="16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0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2"/>
      <c r="L41" s="21"/>
    </row>
    <row r="42" s="1" customFormat="1" ht="14.4" customHeight="1">
      <c r="B42" s="21"/>
      <c r="I42" s="132"/>
      <c r="L42" s="21"/>
    </row>
    <row r="43" s="1" customFormat="1" ht="14.4" customHeight="1">
      <c r="B43" s="21"/>
      <c r="I43" s="132"/>
      <c r="L43" s="21"/>
    </row>
    <row r="44" s="1" customFormat="1" ht="14.4" customHeight="1">
      <c r="B44" s="21"/>
      <c r="I44" s="132"/>
      <c r="L44" s="21"/>
    </row>
    <row r="45" s="1" customFormat="1" ht="14.4" customHeight="1">
      <c r="B45" s="21"/>
      <c r="I45" s="132"/>
      <c r="L45" s="21"/>
    </row>
    <row r="46" s="1" customFormat="1" ht="14.4" customHeight="1">
      <c r="B46" s="21"/>
      <c r="I46" s="132"/>
      <c r="L46" s="21"/>
    </row>
    <row r="47" s="1" customFormat="1" ht="14.4" customHeight="1">
      <c r="B47" s="21"/>
      <c r="I47" s="132"/>
      <c r="L47" s="21"/>
    </row>
    <row r="48" s="1" customFormat="1" ht="14.4" customHeight="1">
      <c r="B48" s="21"/>
      <c r="I48" s="132"/>
      <c r="L48" s="21"/>
    </row>
    <row r="49" s="1" customFormat="1" ht="14.4" customHeight="1">
      <c r="B49" s="21"/>
      <c r="I49" s="132"/>
      <c r="L49" s="21"/>
    </row>
    <row r="50" s="2" customFormat="1" ht="14.4" customHeight="1">
      <c r="B50" s="64"/>
      <c r="D50" s="169" t="s">
        <v>52</v>
      </c>
      <c r="E50" s="170"/>
      <c r="F50" s="170"/>
      <c r="G50" s="169" t="s">
        <v>53</v>
      </c>
      <c r="H50" s="170"/>
      <c r="I50" s="171"/>
      <c r="J50" s="170"/>
      <c r="K50" s="170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2" t="s">
        <v>54</v>
      </c>
      <c r="E61" s="173"/>
      <c r="F61" s="174" t="s">
        <v>55</v>
      </c>
      <c r="G61" s="172" t="s">
        <v>54</v>
      </c>
      <c r="H61" s="173"/>
      <c r="I61" s="175"/>
      <c r="J61" s="176" t="s">
        <v>55</v>
      </c>
      <c r="K61" s="17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9" t="s">
        <v>56</v>
      </c>
      <c r="E65" s="177"/>
      <c r="F65" s="177"/>
      <c r="G65" s="169" t="s">
        <v>57</v>
      </c>
      <c r="H65" s="177"/>
      <c r="I65" s="178"/>
      <c r="J65" s="177"/>
      <c r="K65" s="17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2" t="s">
        <v>54</v>
      </c>
      <c r="E76" s="173"/>
      <c r="F76" s="174" t="s">
        <v>55</v>
      </c>
      <c r="G76" s="172" t="s">
        <v>54</v>
      </c>
      <c r="H76" s="173"/>
      <c r="I76" s="175"/>
      <c r="J76" s="176" t="s">
        <v>55</v>
      </c>
      <c r="K76" s="17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140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0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0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Stavební úpravy obecního úřadu č.p.95, Mezilesí</v>
      </c>
      <c r="F85" s="41"/>
      <c r="G85" s="41"/>
      <c r="H85" s="41"/>
      <c r="I85" s="140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40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Obec Mezilesí</v>
      </c>
      <c r="G87" s="41"/>
      <c r="H87" s="41"/>
      <c r="I87" s="143" t="s">
        <v>22</v>
      </c>
      <c r="J87" s="80" t="str">
        <f>IF(J10="","",J10)</f>
        <v>9. 1. 2020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0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24</v>
      </c>
      <c r="D89" s="41"/>
      <c r="E89" s="41"/>
      <c r="F89" s="28" t="str">
        <f>E13</f>
        <v>Obec Mezilesí</v>
      </c>
      <c r="G89" s="41"/>
      <c r="H89" s="41"/>
      <c r="I89" s="143" t="s">
        <v>30</v>
      </c>
      <c r="J89" s="37" t="str">
        <f>E19</f>
        <v>ORGATEX-NÁCHOD s.r.o.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143" t="s">
        <v>35</v>
      </c>
      <c r="J90" s="37" t="str">
        <f>E22</f>
        <v xml:space="preserve"> 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40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85" t="s">
        <v>133</v>
      </c>
      <c r="D92" s="186"/>
      <c r="E92" s="186"/>
      <c r="F92" s="186"/>
      <c r="G92" s="186"/>
      <c r="H92" s="186"/>
      <c r="I92" s="187"/>
      <c r="J92" s="188" t="s">
        <v>134</v>
      </c>
      <c r="K92" s="186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0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89" t="s">
        <v>135</v>
      </c>
      <c r="D94" s="41"/>
      <c r="E94" s="41"/>
      <c r="F94" s="41"/>
      <c r="G94" s="41"/>
      <c r="H94" s="41"/>
      <c r="I94" s="140"/>
      <c r="J94" s="111">
        <f>J149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136</v>
      </c>
    </row>
    <row r="95" s="9" customFormat="1" ht="24.96" customHeight="1">
      <c r="A95" s="9"/>
      <c r="B95" s="190"/>
      <c r="C95" s="191"/>
      <c r="D95" s="192" t="s">
        <v>137</v>
      </c>
      <c r="E95" s="193"/>
      <c r="F95" s="193"/>
      <c r="G95" s="193"/>
      <c r="H95" s="193"/>
      <c r="I95" s="194"/>
      <c r="J95" s="195">
        <f>J150</f>
        <v>0</v>
      </c>
      <c r="K95" s="191"/>
      <c r="L95" s="19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7"/>
      <c r="C96" s="198"/>
      <c r="D96" s="199" t="s">
        <v>138</v>
      </c>
      <c r="E96" s="200"/>
      <c r="F96" s="200"/>
      <c r="G96" s="200"/>
      <c r="H96" s="200"/>
      <c r="I96" s="201"/>
      <c r="J96" s="202">
        <f>J151</f>
        <v>0</v>
      </c>
      <c r="K96" s="198"/>
      <c r="L96" s="20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7"/>
      <c r="C97" s="198"/>
      <c r="D97" s="199" t="s">
        <v>139</v>
      </c>
      <c r="E97" s="200"/>
      <c r="F97" s="200"/>
      <c r="G97" s="200"/>
      <c r="H97" s="200"/>
      <c r="I97" s="201"/>
      <c r="J97" s="202">
        <f>J186</f>
        <v>0</v>
      </c>
      <c r="K97" s="198"/>
      <c r="L97" s="20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7"/>
      <c r="C98" s="198"/>
      <c r="D98" s="199" t="s">
        <v>140</v>
      </c>
      <c r="E98" s="200"/>
      <c r="F98" s="200"/>
      <c r="G98" s="200"/>
      <c r="H98" s="200"/>
      <c r="I98" s="201"/>
      <c r="J98" s="202">
        <f>J212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141</v>
      </c>
      <c r="E99" s="200"/>
      <c r="F99" s="200"/>
      <c r="G99" s="200"/>
      <c r="H99" s="200"/>
      <c r="I99" s="201"/>
      <c r="J99" s="202">
        <f>J228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142</v>
      </c>
      <c r="E100" s="200"/>
      <c r="F100" s="200"/>
      <c r="G100" s="200"/>
      <c r="H100" s="200"/>
      <c r="I100" s="201"/>
      <c r="J100" s="202">
        <f>J486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143</v>
      </c>
      <c r="E101" s="200"/>
      <c r="F101" s="200"/>
      <c r="G101" s="200"/>
      <c r="H101" s="200"/>
      <c r="I101" s="201"/>
      <c r="J101" s="202">
        <f>J507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144</v>
      </c>
      <c r="E102" s="200"/>
      <c r="F102" s="200"/>
      <c r="G102" s="200"/>
      <c r="H102" s="200"/>
      <c r="I102" s="201"/>
      <c r="J102" s="202">
        <f>J627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145</v>
      </c>
      <c r="E103" s="200"/>
      <c r="F103" s="200"/>
      <c r="G103" s="200"/>
      <c r="H103" s="200"/>
      <c r="I103" s="201"/>
      <c r="J103" s="202">
        <f>J638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146</v>
      </c>
      <c r="E104" s="193"/>
      <c r="F104" s="193"/>
      <c r="G104" s="193"/>
      <c r="H104" s="193"/>
      <c r="I104" s="194"/>
      <c r="J104" s="195">
        <f>J641</f>
        <v>0</v>
      </c>
      <c r="K104" s="191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7"/>
      <c r="C105" s="198"/>
      <c r="D105" s="199" t="s">
        <v>147</v>
      </c>
      <c r="E105" s="200"/>
      <c r="F105" s="200"/>
      <c r="G105" s="200"/>
      <c r="H105" s="200"/>
      <c r="I105" s="201"/>
      <c r="J105" s="202">
        <f>J642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148</v>
      </c>
      <c r="E106" s="200"/>
      <c r="F106" s="200"/>
      <c r="G106" s="200"/>
      <c r="H106" s="200"/>
      <c r="I106" s="201"/>
      <c r="J106" s="202">
        <f>J650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149</v>
      </c>
      <c r="E107" s="200"/>
      <c r="F107" s="200"/>
      <c r="G107" s="200"/>
      <c r="H107" s="200"/>
      <c r="I107" s="201"/>
      <c r="J107" s="202">
        <f>J685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150</v>
      </c>
      <c r="E108" s="200"/>
      <c r="F108" s="200"/>
      <c r="G108" s="200"/>
      <c r="H108" s="200"/>
      <c r="I108" s="201"/>
      <c r="J108" s="202">
        <f>J694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151</v>
      </c>
      <c r="E109" s="200"/>
      <c r="F109" s="200"/>
      <c r="G109" s="200"/>
      <c r="H109" s="200"/>
      <c r="I109" s="201"/>
      <c r="J109" s="202">
        <f>J697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152</v>
      </c>
      <c r="E110" s="200"/>
      <c r="F110" s="200"/>
      <c r="G110" s="200"/>
      <c r="H110" s="200"/>
      <c r="I110" s="201"/>
      <c r="J110" s="202">
        <f>J703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153</v>
      </c>
      <c r="E111" s="200"/>
      <c r="F111" s="200"/>
      <c r="G111" s="200"/>
      <c r="H111" s="200"/>
      <c r="I111" s="201"/>
      <c r="J111" s="202">
        <f>J830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154</v>
      </c>
      <c r="E112" s="200"/>
      <c r="F112" s="200"/>
      <c r="G112" s="200"/>
      <c r="H112" s="200"/>
      <c r="I112" s="201"/>
      <c r="J112" s="202">
        <f>J925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155</v>
      </c>
      <c r="E113" s="200"/>
      <c r="F113" s="200"/>
      <c r="G113" s="200"/>
      <c r="H113" s="200"/>
      <c r="I113" s="201"/>
      <c r="J113" s="202">
        <f>J953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156</v>
      </c>
      <c r="E114" s="200"/>
      <c r="F114" s="200"/>
      <c r="G114" s="200"/>
      <c r="H114" s="200"/>
      <c r="I114" s="201"/>
      <c r="J114" s="202">
        <f>J992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157</v>
      </c>
      <c r="E115" s="200"/>
      <c r="F115" s="200"/>
      <c r="G115" s="200"/>
      <c r="H115" s="200"/>
      <c r="I115" s="201"/>
      <c r="J115" s="202">
        <f>J1025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158</v>
      </c>
      <c r="E116" s="200"/>
      <c r="F116" s="200"/>
      <c r="G116" s="200"/>
      <c r="H116" s="200"/>
      <c r="I116" s="201"/>
      <c r="J116" s="202">
        <f>J1165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159</v>
      </c>
      <c r="E117" s="200"/>
      <c r="F117" s="200"/>
      <c r="G117" s="200"/>
      <c r="H117" s="200"/>
      <c r="I117" s="201"/>
      <c r="J117" s="202">
        <f>J1268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160</v>
      </c>
      <c r="E118" s="200"/>
      <c r="F118" s="200"/>
      <c r="G118" s="200"/>
      <c r="H118" s="200"/>
      <c r="I118" s="201"/>
      <c r="J118" s="202">
        <f>J1296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161</v>
      </c>
      <c r="E119" s="200"/>
      <c r="F119" s="200"/>
      <c r="G119" s="200"/>
      <c r="H119" s="200"/>
      <c r="I119" s="201"/>
      <c r="J119" s="202">
        <f>J1345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162</v>
      </c>
      <c r="E120" s="200"/>
      <c r="F120" s="200"/>
      <c r="G120" s="200"/>
      <c r="H120" s="200"/>
      <c r="I120" s="201"/>
      <c r="J120" s="202">
        <f>J1375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163</v>
      </c>
      <c r="E121" s="193"/>
      <c r="F121" s="193"/>
      <c r="G121" s="193"/>
      <c r="H121" s="193"/>
      <c r="I121" s="194"/>
      <c r="J121" s="195">
        <f>J1391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140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40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9.28" customHeight="1">
      <c r="A124" s="39"/>
      <c r="B124" s="40"/>
      <c r="C124" s="189" t="s">
        <v>164</v>
      </c>
      <c r="D124" s="41"/>
      <c r="E124" s="41"/>
      <c r="F124" s="41"/>
      <c r="G124" s="41"/>
      <c r="H124" s="41"/>
      <c r="I124" s="140"/>
      <c r="J124" s="204">
        <f>ROUND(J125 + J126 + J127 + J128 + J129 + J130,2)</f>
        <v>0</v>
      </c>
      <c r="K124" s="41"/>
      <c r="L124" s="64"/>
      <c r="N124" s="205" t="s">
        <v>43</v>
      </c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8" customHeight="1">
      <c r="A125" s="39"/>
      <c r="B125" s="40"/>
      <c r="C125" s="41"/>
      <c r="D125" s="206" t="s">
        <v>165</v>
      </c>
      <c r="E125" s="207"/>
      <c r="F125" s="207"/>
      <c r="G125" s="41"/>
      <c r="H125" s="41"/>
      <c r="I125" s="140"/>
      <c r="J125" s="208">
        <v>0</v>
      </c>
      <c r="K125" s="41"/>
      <c r="L125" s="209"/>
      <c r="M125" s="210"/>
      <c r="N125" s="211" t="s">
        <v>44</v>
      </c>
      <c r="O125" s="210"/>
      <c r="P125" s="210"/>
      <c r="Q125" s="210"/>
      <c r="R125" s="210"/>
      <c r="S125" s="140"/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210"/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2" t="s">
        <v>166</v>
      </c>
      <c r="AZ125" s="210"/>
      <c r="BA125" s="210"/>
      <c r="BB125" s="210"/>
      <c r="BC125" s="210"/>
      <c r="BD125" s="210"/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2" t="s">
        <v>84</v>
      </c>
      <c r="BK125" s="210"/>
      <c r="BL125" s="210"/>
      <c r="BM125" s="210"/>
    </row>
    <row r="126" s="2" customFormat="1" ht="18" customHeight="1">
      <c r="A126" s="39"/>
      <c r="B126" s="40"/>
      <c r="C126" s="41"/>
      <c r="D126" s="206" t="s">
        <v>167</v>
      </c>
      <c r="E126" s="207"/>
      <c r="F126" s="207"/>
      <c r="G126" s="41"/>
      <c r="H126" s="41"/>
      <c r="I126" s="140"/>
      <c r="J126" s="208">
        <v>0</v>
      </c>
      <c r="K126" s="41"/>
      <c r="L126" s="209"/>
      <c r="M126" s="210"/>
      <c r="N126" s="211" t="s">
        <v>44</v>
      </c>
      <c r="O126" s="210"/>
      <c r="P126" s="210"/>
      <c r="Q126" s="210"/>
      <c r="R126" s="210"/>
      <c r="S126" s="140"/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210"/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2" t="s">
        <v>166</v>
      </c>
      <c r="AZ126" s="210"/>
      <c r="BA126" s="210"/>
      <c r="BB126" s="210"/>
      <c r="BC126" s="210"/>
      <c r="BD126" s="210"/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212" t="s">
        <v>84</v>
      </c>
      <c r="BK126" s="210"/>
      <c r="BL126" s="210"/>
      <c r="BM126" s="210"/>
    </row>
    <row r="127" s="2" customFormat="1" ht="18" customHeight="1">
      <c r="A127" s="39"/>
      <c r="B127" s="40"/>
      <c r="C127" s="41"/>
      <c r="D127" s="206" t="s">
        <v>168</v>
      </c>
      <c r="E127" s="207"/>
      <c r="F127" s="207"/>
      <c r="G127" s="41"/>
      <c r="H127" s="41"/>
      <c r="I127" s="140"/>
      <c r="J127" s="208">
        <v>0</v>
      </c>
      <c r="K127" s="41"/>
      <c r="L127" s="209"/>
      <c r="M127" s="210"/>
      <c r="N127" s="211" t="s">
        <v>44</v>
      </c>
      <c r="O127" s="210"/>
      <c r="P127" s="210"/>
      <c r="Q127" s="210"/>
      <c r="R127" s="210"/>
      <c r="S127" s="140"/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210"/>
      <c r="AG127" s="210"/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2" t="s">
        <v>166</v>
      </c>
      <c r="AZ127" s="210"/>
      <c r="BA127" s="210"/>
      <c r="BB127" s="210"/>
      <c r="BC127" s="210"/>
      <c r="BD127" s="210"/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212" t="s">
        <v>84</v>
      </c>
      <c r="BK127" s="210"/>
      <c r="BL127" s="210"/>
      <c r="BM127" s="210"/>
    </row>
    <row r="128" s="2" customFormat="1" ht="18" customHeight="1">
      <c r="A128" s="39"/>
      <c r="B128" s="40"/>
      <c r="C128" s="41"/>
      <c r="D128" s="206" t="s">
        <v>169</v>
      </c>
      <c r="E128" s="207"/>
      <c r="F128" s="207"/>
      <c r="G128" s="41"/>
      <c r="H128" s="41"/>
      <c r="I128" s="140"/>
      <c r="J128" s="208">
        <v>0</v>
      </c>
      <c r="K128" s="41"/>
      <c r="L128" s="209"/>
      <c r="M128" s="210"/>
      <c r="N128" s="211" t="s">
        <v>44</v>
      </c>
      <c r="O128" s="210"/>
      <c r="P128" s="210"/>
      <c r="Q128" s="210"/>
      <c r="R128" s="21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210"/>
      <c r="AG128" s="210"/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2" t="s">
        <v>166</v>
      </c>
      <c r="AZ128" s="210"/>
      <c r="BA128" s="210"/>
      <c r="BB128" s="210"/>
      <c r="BC128" s="210"/>
      <c r="BD128" s="210"/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12" t="s">
        <v>84</v>
      </c>
      <c r="BK128" s="210"/>
      <c r="BL128" s="210"/>
      <c r="BM128" s="210"/>
    </row>
    <row r="129" s="2" customFormat="1" ht="18" customHeight="1">
      <c r="A129" s="39"/>
      <c r="B129" s="40"/>
      <c r="C129" s="41"/>
      <c r="D129" s="206" t="s">
        <v>170</v>
      </c>
      <c r="E129" s="207"/>
      <c r="F129" s="207"/>
      <c r="G129" s="41"/>
      <c r="H129" s="41"/>
      <c r="I129" s="140"/>
      <c r="J129" s="208">
        <v>0</v>
      </c>
      <c r="K129" s="41"/>
      <c r="L129" s="209"/>
      <c r="M129" s="210"/>
      <c r="N129" s="211" t="s">
        <v>44</v>
      </c>
      <c r="O129" s="210"/>
      <c r="P129" s="210"/>
      <c r="Q129" s="210"/>
      <c r="R129" s="21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210"/>
      <c r="AG129" s="210"/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2" t="s">
        <v>166</v>
      </c>
      <c r="AZ129" s="210"/>
      <c r="BA129" s="210"/>
      <c r="BB129" s="210"/>
      <c r="BC129" s="210"/>
      <c r="BD129" s="210"/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12" t="s">
        <v>84</v>
      </c>
      <c r="BK129" s="210"/>
      <c r="BL129" s="210"/>
      <c r="BM129" s="210"/>
    </row>
    <row r="130" s="2" customFormat="1" ht="18" customHeight="1">
      <c r="A130" s="39"/>
      <c r="B130" s="40"/>
      <c r="C130" s="41"/>
      <c r="D130" s="207" t="s">
        <v>171</v>
      </c>
      <c r="E130" s="41"/>
      <c r="F130" s="41"/>
      <c r="G130" s="41"/>
      <c r="H130" s="41"/>
      <c r="I130" s="140"/>
      <c r="J130" s="208">
        <f>ROUND(J28*T130,2)</f>
        <v>0</v>
      </c>
      <c r="K130" s="41"/>
      <c r="L130" s="209"/>
      <c r="M130" s="210"/>
      <c r="N130" s="211" t="s">
        <v>44</v>
      </c>
      <c r="O130" s="210"/>
      <c r="P130" s="210"/>
      <c r="Q130" s="210"/>
      <c r="R130" s="21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210"/>
      <c r="AG130" s="210"/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2" t="s">
        <v>172</v>
      </c>
      <c r="AZ130" s="210"/>
      <c r="BA130" s="210"/>
      <c r="BB130" s="210"/>
      <c r="BC130" s="210"/>
      <c r="BD130" s="210"/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212" t="s">
        <v>84</v>
      </c>
      <c r="BK130" s="210"/>
      <c r="BL130" s="210"/>
      <c r="BM130" s="210"/>
    </row>
    <row r="131" s="2" customFormat="1">
      <c r="A131" s="39"/>
      <c r="B131" s="40"/>
      <c r="C131" s="41"/>
      <c r="D131" s="41"/>
      <c r="E131" s="41"/>
      <c r="F131" s="41"/>
      <c r="G131" s="41"/>
      <c r="H131" s="41"/>
      <c r="I131" s="140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9.28" customHeight="1">
      <c r="A132" s="39"/>
      <c r="B132" s="40"/>
      <c r="C132" s="214" t="s">
        <v>173</v>
      </c>
      <c r="D132" s="186"/>
      <c r="E132" s="186"/>
      <c r="F132" s="186"/>
      <c r="G132" s="186"/>
      <c r="H132" s="186"/>
      <c r="I132" s="187"/>
      <c r="J132" s="215">
        <f>ROUND(J94+J124,2)</f>
        <v>0</v>
      </c>
      <c r="K132" s="186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181"/>
      <c r="J133" s="68"/>
      <c r="K133" s="68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7" s="2" customFormat="1" ht="6.96" customHeight="1">
      <c r="A137" s="39"/>
      <c r="B137" s="69"/>
      <c r="C137" s="70"/>
      <c r="D137" s="70"/>
      <c r="E137" s="70"/>
      <c r="F137" s="70"/>
      <c r="G137" s="70"/>
      <c r="H137" s="70"/>
      <c r="I137" s="184"/>
      <c r="J137" s="70"/>
      <c r="K137" s="70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24.96" customHeight="1">
      <c r="A138" s="39"/>
      <c r="B138" s="40"/>
      <c r="C138" s="24" t="s">
        <v>174</v>
      </c>
      <c r="D138" s="41"/>
      <c r="E138" s="41"/>
      <c r="F138" s="41"/>
      <c r="G138" s="41"/>
      <c r="H138" s="41"/>
      <c r="I138" s="140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0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16</v>
      </c>
      <c r="D140" s="41"/>
      <c r="E140" s="41"/>
      <c r="F140" s="41"/>
      <c r="G140" s="41"/>
      <c r="H140" s="41"/>
      <c r="I140" s="140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6.5" customHeight="1">
      <c r="A141" s="39"/>
      <c r="B141" s="40"/>
      <c r="C141" s="41"/>
      <c r="D141" s="41"/>
      <c r="E141" s="77" t="str">
        <f>E7</f>
        <v>Stavební úpravy obecního úřadu č.p.95, Mezilesí</v>
      </c>
      <c r="F141" s="41"/>
      <c r="G141" s="41"/>
      <c r="H141" s="41"/>
      <c r="I141" s="140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140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2" customHeight="1">
      <c r="A143" s="39"/>
      <c r="B143" s="40"/>
      <c r="C143" s="33" t="s">
        <v>20</v>
      </c>
      <c r="D143" s="41"/>
      <c r="E143" s="41"/>
      <c r="F143" s="28" t="str">
        <f>F10</f>
        <v>Obec Mezilesí</v>
      </c>
      <c r="G143" s="41"/>
      <c r="H143" s="41"/>
      <c r="I143" s="143" t="s">
        <v>22</v>
      </c>
      <c r="J143" s="80" t="str">
        <f>IF(J10="","",J10)</f>
        <v>9. 1. 2020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140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25.65" customHeight="1">
      <c r="A145" s="39"/>
      <c r="B145" s="40"/>
      <c r="C145" s="33" t="s">
        <v>24</v>
      </c>
      <c r="D145" s="41"/>
      <c r="E145" s="41"/>
      <c r="F145" s="28" t="str">
        <f>E13</f>
        <v>Obec Mezilesí</v>
      </c>
      <c r="G145" s="41"/>
      <c r="H145" s="41"/>
      <c r="I145" s="143" t="s">
        <v>30</v>
      </c>
      <c r="J145" s="37" t="str">
        <f>E19</f>
        <v>ORGATEX-NÁCHOD s.r.o.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5.15" customHeight="1">
      <c r="A146" s="39"/>
      <c r="B146" s="40"/>
      <c r="C146" s="33" t="s">
        <v>28</v>
      </c>
      <c r="D146" s="41"/>
      <c r="E146" s="41"/>
      <c r="F146" s="28" t="str">
        <f>IF(E16="","",E16)</f>
        <v>Vyplň údaj</v>
      </c>
      <c r="G146" s="41"/>
      <c r="H146" s="41"/>
      <c r="I146" s="143" t="s">
        <v>35</v>
      </c>
      <c r="J146" s="37" t="str">
        <f>E22</f>
        <v xml:space="preserve"> </v>
      </c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0.32" customHeight="1">
      <c r="A147" s="39"/>
      <c r="B147" s="40"/>
      <c r="C147" s="41"/>
      <c r="D147" s="41"/>
      <c r="E147" s="41"/>
      <c r="F147" s="41"/>
      <c r="G147" s="41"/>
      <c r="H147" s="41"/>
      <c r="I147" s="140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11" customFormat="1" ht="29.28" customHeight="1">
      <c r="A148" s="216"/>
      <c r="B148" s="217"/>
      <c r="C148" s="218" t="s">
        <v>175</v>
      </c>
      <c r="D148" s="219" t="s">
        <v>64</v>
      </c>
      <c r="E148" s="219" t="s">
        <v>60</v>
      </c>
      <c r="F148" s="219" t="s">
        <v>61</v>
      </c>
      <c r="G148" s="219" t="s">
        <v>176</v>
      </c>
      <c r="H148" s="219" t="s">
        <v>177</v>
      </c>
      <c r="I148" s="220" t="s">
        <v>178</v>
      </c>
      <c r="J148" s="221" t="s">
        <v>134</v>
      </c>
      <c r="K148" s="222" t="s">
        <v>179</v>
      </c>
      <c r="L148" s="223"/>
      <c r="M148" s="101" t="s">
        <v>1</v>
      </c>
      <c r="N148" s="102" t="s">
        <v>43</v>
      </c>
      <c r="O148" s="102" t="s">
        <v>180</v>
      </c>
      <c r="P148" s="102" t="s">
        <v>181</v>
      </c>
      <c r="Q148" s="102" t="s">
        <v>182</v>
      </c>
      <c r="R148" s="102" t="s">
        <v>183</v>
      </c>
      <c r="S148" s="102" t="s">
        <v>184</v>
      </c>
      <c r="T148" s="103" t="s">
        <v>185</v>
      </c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</row>
    <row r="149" s="2" customFormat="1" ht="22.8" customHeight="1">
      <c r="A149" s="39"/>
      <c r="B149" s="40"/>
      <c r="C149" s="108" t="s">
        <v>186</v>
      </c>
      <c r="D149" s="41"/>
      <c r="E149" s="41"/>
      <c r="F149" s="41"/>
      <c r="G149" s="41"/>
      <c r="H149" s="41"/>
      <c r="I149" s="140"/>
      <c r="J149" s="224">
        <f>BK149</f>
        <v>0</v>
      </c>
      <c r="K149" s="41"/>
      <c r="L149" s="45"/>
      <c r="M149" s="104"/>
      <c r="N149" s="225"/>
      <c r="O149" s="105"/>
      <c r="P149" s="226">
        <f>P150+P641+P1391</f>
        <v>0</v>
      </c>
      <c r="Q149" s="105"/>
      <c r="R149" s="226">
        <f>R150+R641+R1391</f>
        <v>98.766561460000005</v>
      </c>
      <c r="S149" s="105"/>
      <c r="T149" s="227">
        <f>T150+T641+T1391</f>
        <v>45.722064509999996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78</v>
      </c>
      <c r="AU149" s="18" t="s">
        <v>136</v>
      </c>
      <c r="BK149" s="228">
        <f>BK150+BK641+BK1391</f>
        <v>0</v>
      </c>
    </row>
    <row r="150" s="12" customFormat="1" ht="25.92" customHeight="1">
      <c r="A150" s="12"/>
      <c r="B150" s="229"/>
      <c r="C150" s="230"/>
      <c r="D150" s="231" t="s">
        <v>78</v>
      </c>
      <c r="E150" s="232" t="s">
        <v>187</v>
      </c>
      <c r="F150" s="232" t="s">
        <v>188</v>
      </c>
      <c r="G150" s="230"/>
      <c r="H150" s="230"/>
      <c r="I150" s="233"/>
      <c r="J150" s="234">
        <f>BK150</f>
        <v>0</v>
      </c>
      <c r="K150" s="230"/>
      <c r="L150" s="235"/>
      <c r="M150" s="236"/>
      <c r="N150" s="237"/>
      <c r="O150" s="237"/>
      <c r="P150" s="238">
        <f>P151+P186+P212+P228+P486+P507+P627+P638</f>
        <v>0</v>
      </c>
      <c r="Q150" s="237"/>
      <c r="R150" s="238">
        <f>R151+R186+R212+R228+R486+R507+R627+R638</f>
        <v>73.636383530000003</v>
      </c>
      <c r="S150" s="237"/>
      <c r="T150" s="239">
        <f>T151+T186+T212+T228+T486+T507+T627+T638</f>
        <v>28.826397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40" t="s">
        <v>84</v>
      </c>
      <c r="AT150" s="241" t="s">
        <v>78</v>
      </c>
      <c r="AU150" s="241" t="s">
        <v>79</v>
      </c>
      <c r="AY150" s="240" t="s">
        <v>189</v>
      </c>
      <c r="BK150" s="242">
        <f>BK151+BK186+BK212+BK228+BK486+BK507+BK627+BK638</f>
        <v>0</v>
      </c>
    </row>
    <row r="151" s="12" customFormat="1" ht="22.8" customHeight="1">
      <c r="A151" s="12"/>
      <c r="B151" s="229"/>
      <c r="C151" s="230"/>
      <c r="D151" s="231" t="s">
        <v>78</v>
      </c>
      <c r="E151" s="243" t="s">
        <v>84</v>
      </c>
      <c r="F151" s="243" t="s">
        <v>190</v>
      </c>
      <c r="G151" s="230"/>
      <c r="H151" s="230"/>
      <c r="I151" s="233"/>
      <c r="J151" s="244">
        <f>BK151</f>
        <v>0</v>
      </c>
      <c r="K151" s="230"/>
      <c r="L151" s="235"/>
      <c r="M151" s="236"/>
      <c r="N151" s="237"/>
      <c r="O151" s="237"/>
      <c r="P151" s="238">
        <f>SUM(P152:P185)</f>
        <v>0</v>
      </c>
      <c r="Q151" s="237"/>
      <c r="R151" s="238">
        <f>SUM(R152:R185)</f>
        <v>15.119999999999999</v>
      </c>
      <c r="S151" s="237"/>
      <c r="T151" s="239">
        <f>SUM(T152:T185)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0" t="s">
        <v>84</v>
      </c>
      <c r="AT151" s="241" t="s">
        <v>78</v>
      </c>
      <c r="AU151" s="241" t="s">
        <v>84</v>
      </c>
      <c r="AY151" s="240" t="s">
        <v>189</v>
      </c>
      <c r="BK151" s="242">
        <f>SUM(BK152:BK185)</f>
        <v>0</v>
      </c>
    </row>
    <row r="152" s="2" customFormat="1" ht="21.75" customHeight="1">
      <c r="A152" s="39"/>
      <c r="B152" s="40"/>
      <c r="C152" s="245" t="s">
        <v>84</v>
      </c>
      <c r="D152" s="245" t="s">
        <v>191</v>
      </c>
      <c r="E152" s="246" t="s">
        <v>192</v>
      </c>
      <c r="F152" s="247" t="s">
        <v>193</v>
      </c>
      <c r="G152" s="248" t="s">
        <v>122</v>
      </c>
      <c r="H152" s="249">
        <v>20.16</v>
      </c>
      <c r="I152" s="250"/>
      <c r="J152" s="251">
        <f>ROUND(I152*H152,2)</f>
        <v>0</v>
      </c>
      <c r="K152" s="252"/>
      <c r="L152" s="45"/>
      <c r="M152" s="253" t="s">
        <v>1</v>
      </c>
      <c r="N152" s="254" t="s">
        <v>44</v>
      </c>
      <c r="O152" s="92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7" t="s">
        <v>194</v>
      </c>
      <c r="AT152" s="257" t="s">
        <v>191</v>
      </c>
      <c r="AU152" s="257" t="s">
        <v>90</v>
      </c>
      <c r="AY152" s="18" t="s">
        <v>189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8" t="s">
        <v>84</v>
      </c>
      <c r="BK152" s="258">
        <f>ROUND(I152*H152,2)</f>
        <v>0</v>
      </c>
      <c r="BL152" s="18" t="s">
        <v>194</v>
      </c>
      <c r="BM152" s="257" t="s">
        <v>195</v>
      </c>
    </row>
    <row r="153" s="2" customFormat="1">
      <c r="A153" s="39"/>
      <c r="B153" s="40"/>
      <c r="C153" s="41"/>
      <c r="D153" s="259" t="s">
        <v>196</v>
      </c>
      <c r="E153" s="41"/>
      <c r="F153" s="260" t="s">
        <v>197</v>
      </c>
      <c r="G153" s="41"/>
      <c r="H153" s="41"/>
      <c r="I153" s="140"/>
      <c r="J153" s="41"/>
      <c r="K153" s="41"/>
      <c r="L153" s="45"/>
      <c r="M153" s="261"/>
      <c r="N153" s="262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196</v>
      </c>
      <c r="AU153" s="18" t="s">
        <v>90</v>
      </c>
    </row>
    <row r="154" s="13" customFormat="1">
      <c r="A154" s="13"/>
      <c r="B154" s="263"/>
      <c r="C154" s="264"/>
      <c r="D154" s="259" t="s">
        <v>198</v>
      </c>
      <c r="E154" s="265" t="s">
        <v>1</v>
      </c>
      <c r="F154" s="266" t="s">
        <v>199</v>
      </c>
      <c r="G154" s="264"/>
      <c r="H154" s="265" t="s">
        <v>1</v>
      </c>
      <c r="I154" s="267"/>
      <c r="J154" s="264"/>
      <c r="K154" s="264"/>
      <c r="L154" s="268"/>
      <c r="M154" s="269"/>
      <c r="N154" s="270"/>
      <c r="O154" s="270"/>
      <c r="P154" s="270"/>
      <c r="Q154" s="270"/>
      <c r="R154" s="270"/>
      <c r="S154" s="270"/>
      <c r="T154" s="27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2" t="s">
        <v>198</v>
      </c>
      <c r="AU154" s="272" t="s">
        <v>90</v>
      </c>
      <c r="AV154" s="13" t="s">
        <v>84</v>
      </c>
      <c r="AW154" s="13" t="s">
        <v>34</v>
      </c>
      <c r="AX154" s="13" t="s">
        <v>79</v>
      </c>
      <c r="AY154" s="272" t="s">
        <v>189</v>
      </c>
    </row>
    <row r="155" s="14" customFormat="1">
      <c r="A155" s="14"/>
      <c r="B155" s="273"/>
      <c r="C155" s="274"/>
      <c r="D155" s="259" t="s">
        <v>198</v>
      </c>
      <c r="E155" s="275" t="s">
        <v>1</v>
      </c>
      <c r="F155" s="276" t="s">
        <v>200</v>
      </c>
      <c r="G155" s="274"/>
      <c r="H155" s="277">
        <v>20.16</v>
      </c>
      <c r="I155" s="278"/>
      <c r="J155" s="274"/>
      <c r="K155" s="274"/>
      <c r="L155" s="279"/>
      <c r="M155" s="280"/>
      <c r="N155" s="281"/>
      <c r="O155" s="281"/>
      <c r="P155" s="281"/>
      <c r="Q155" s="281"/>
      <c r="R155" s="281"/>
      <c r="S155" s="281"/>
      <c r="T155" s="28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3" t="s">
        <v>198</v>
      </c>
      <c r="AU155" s="283" t="s">
        <v>90</v>
      </c>
      <c r="AV155" s="14" t="s">
        <v>90</v>
      </c>
      <c r="AW155" s="14" t="s">
        <v>34</v>
      </c>
      <c r="AX155" s="14" t="s">
        <v>79</v>
      </c>
      <c r="AY155" s="283" t="s">
        <v>189</v>
      </c>
    </row>
    <row r="156" s="15" customFormat="1">
      <c r="A156" s="15"/>
      <c r="B156" s="284"/>
      <c r="C156" s="285"/>
      <c r="D156" s="259" t="s">
        <v>198</v>
      </c>
      <c r="E156" s="286" t="s">
        <v>120</v>
      </c>
      <c r="F156" s="287" t="s">
        <v>201</v>
      </c>
      <c r="G156" s="285"/>
      <c r="H156" s="288">
        <v>20.16</v>
      </c>
      <c r="I156" s="289"/>
      <c r="J156" s="285"/>
      <c r="K156" s="285"/>
      <c r="L156" s="290"/>
      <c r="M156" s="291"/>
      <c r="N156" s="292"/>
      <c r="O156" s="292"/>
      <c r="P156" s="292"/>
      <c r="Q156" s="292"/>
      <c r="R156" s="292"/>
      <c r="S156" s="292"/>
      <c r="T156" s="29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4" t="s">
        <v>198</v>
      </c>
      <c r="AU156" s="294" t="s">
        <v>90</v>
      </c>
      <c r="AV156" s="15" t="s">
        <v>194</v>
      </c>
      <c r="AW156" s="15" t="s">
        <v>34</v>
      </c>
      <c r="AX156" s="15" t="s">
        <v>84</v>
      </c>
      <c r="AY156" s="294" t="s">
        <v>189</v>
      </c>
    </row>
    <row r="157" s="2" customFormat="1" ht="21.75" customHeight="1">
      <c r="A157" s="39"/>
      <c r="B157" s="40"/>
      <c r="C157" s="245" t="s">
        <v>90</v>
      </c>
      <c r="D157" s="245" t="s">
        <v>191</v>
      </c>
      <c r="E157" s="246" t="s">
        <v>202</v>
      </c>
      <c r="F157" s="247" t="s">
        <v>203</v>
      </c>
      <c r="G157" s="248" t="s">
        <v>122</v>
      </c>
      <c r="H157" s="249">
        <v>20.16</v>
      </c>
      <c r="I157" s="250"/>
      <c r="J157" s="251">
        <f>ROUND(I157*H157,2)</f>
        <v>0</v>
      </c>
      <c r="K157" s="252"/>
      <c r="L157" s="45"/>
      <c r="M157" s="253" t="s">
        <v>1</v>
      </c>
      <c r="N157" s="254" t="s">
        <v>44</v>
      </c>
      <c r="O157" s="92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7" t="s">
        <v>194</v>
      </c>
      <c r="AT157" s="257" t="s">
        <v>191</v>
      </c>
      <c r="AU157" s="257" t="s">
        <v>90</v>
      </c>
      <c r="AY157" s="18" t="s">
        <v>189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8" t="s">
        <v>84</v>
      </c>
      <c r="BK157" s="258">
        <f>ROUND(I157*H157,2)</f>
        <v>0</v>
      </c>
      <c r="BL157" s="18" t="s">
        <v>194</v>
      </c>
      <c r="BM157" s="257" t="s">
        <v>204</v>
      </c>
    </row>
    <row r="158" s="2" customFormat="1">
      <c r="A158" s="39"/>
      <c r="B158" s="40"/>
      <c r="C158" s="41"/>
      <c r="D158" s="259" t="s">
        <v>196</v>
      </c>
      <c r="E158" s="41"/>
      <c r="F158" s="260" t="s">
        <v>205</v>
      </c>
      <c r="G158" s="41"/>
      <c r="H158" s="41"/>
      <c r="I158" s="140"/>
      <c r="J158" s="41"/>
      <c r="K158" s="41"/>
      <c r="L158" s="45"/>
      <c r="M158" s="261"/>
      <c r="N158" s="262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196</v>
      </c>
      <c r="AU158" s="18" t="s">
        <v>90</v>
      </c>
    </row>
    <row r="159" s="14" customFormat="1">
      <c r="A159" s="14"/>
      <c r="B159" s="273"/>
      <c r="C159" s="274"/>
      <c r="D159" s="259" t="s">
        <v>198</v>
      </c>
      <c r="E159" s="275" t="s">
        <v>1</v>
      </c>
      <c r="F159" s="276" t="s">
        <v>120</v>
      </c>
      <c r="G159" s="274"/>
      <c r="H159" s="277">
        <v>20.16</v>
      </c>
      <c r="I159" s="278"/>
      <c r="J159" s="274"/>
      <c r="K159" s="274"/>
      <c r="L159" s="279"/>
      <c r="M159" s="280"/>
      <c r="N159" s="281"/>
      <c r="O159" s="281"/>
      <c r="P159" s="281"/>
      <c r="Q159" s="281"/>
      <c r="R159" s="281"/>
      <c r="S159" s="281"/>
      <c r="T159" s="28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3" t="s">
        <v>198</v>
      </c>
      <c r="AU159" s="283" t="s">
        <v>90</v>
      </c>
      <c r="AV159" s="14" t="s">
        <v>90</v>
      </c>
      <c r="AW159" s="14" t="s">
        <v>34</v>
      </c>
      <c r="AX159" s="14" t="s">
        <v>84</v>
      </c>
      <c r="AY159" s="283" t="s">
        <v>189</v>
      </c>
    </row>
    <row r="160" s="2" customFormat="1" ht="21.75" customHeight="1">
      <c r="A160" s="39"/>
      <c r="B160" s="40"/>
      <c r="C160" s="245" t="s">
        <v>206</v>
      </c>
      <c r="D160" s="245" t="s">
        <v>191</v>
      </c>
      <c r="E160" s="246" t="s">
        <v>207</v>
      </c>
      <c r="F160" s="247" t="s">
        <v>208</v>
      </c>
      <c r="G160" s="248" t="s">
        <v>122</v>
      </c>
      <c r="H160" s="249">
        <v>7.5599999999999996</v>
      </c>
      <c r="I160" s="250"/>
      <c r="J160" s="251">
        <f>ROUND(I160*H160,2)</f>
        <v>0</v>
      </c>
      <c r="K160" s="252"/>
      <c r="L160" s="45"/>
      <c r="M160" s="253" t="s">
        <v>1</v>
      </c>
      <c r="N160" s="254" t="s">
        <v>44</v>
      </c>
      <c r="O160" s="92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7" t="s">
        <v>194</v>
      </c>
      <c r="AT160" s="257" t="s">
        <v>191</v>
      </c>
      <c r="AU160" s="257" t="s">
        <v>90</v>
      </c>
      <c r="AY160" s="18" t="s">
        <v>189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8" t="s">
        <v>84</v>
      </c>
      <c r="BK160" s="258">
        <f>ROUND(I160*H160,2)</f>
        <v>0</v>
      </c>
      <c r="BL160" s="18" t="s">
        <v>194</v>
      </c>
      <c r="BM160" s="257" t="s">
        <v>209</v>
      </c>
    </row>
    <row r="161" s="2" customFormat="1">
      <c r="A161" s="39"/>
      <c r="B161" s="40"/>
      <c r="C161" s="41"/>
      <c r="D161" s="259" t="s">
        <v>196</v>
      </c>
      <c r="E161" s="41"/>
      <c r="F161" s="260" t="s">
        <v>210</v>
      </c>
      <c r="G161" s="41"/>
      <c r="H161" s="41"/>
      <c r="I161" s="140"/>
      <c r="J161" s="41"/>
      <c r="K161" s="41"/>
      <c r="L161" s="45"/>
      <c r="M161" s="261"/>
      <c r="N161" s="262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196</v>
      </c>
      <c r="AU161" s="18" t="s">
        <v>90</v>
      </c>
    </row>
    <row r="162" s="14" customFormat="1">
      <c r="A162" s="14"/>
      <c r="B162" s="273"/>
      <c r="C162" s="274"/>
      <c r="D162" s="259" t="s">
        <v>198</v>
      </c>
      <c r="E162" s="275" t="s">
        <v>1</v>
      </c>
      <c r="F162" s="276" t="s">
        <v>120</v>
      </c>
      <c r="G162" s="274"/>
      <c r="H162" s="277">
        <v>20.16</v>
      </c>
      <c r="I162" s="278"/>
      <c r="J162" s="274"/>
      <c r="K162" s="274"/>
      <c r="L162" s="279"/>
      <c r="M162" s="280"/>
      <c r="N162" s="281"/>
      <c r="O162" s="281"/>
      <c r="P162" s="281"/>
      <c r="Q162" s="281"/>
      <c r="R162" s="281"/>
      <c r="S162" s="281"/>
      <c r="T162" s="28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3" t="s">
        <v>198</v>
      </c>
      <c r="AU162" s="283" t="s">
        <v>90</v>
      </c>
      <c r="AV162" s="14" t="s">
        <v>90</v>
      </c>
      <c r="AW162" s="14" t="s">
        <v>34</v>
      </c>
      <c r="AX162" s="14" t="s">
        <v>79</v>
      </c>
      <c r="AY162" s="283" t="s">
        <v>189</v>
      </c>
    </row>
    <row r="163" s="14" customFormat="1">
      <c r="A163" s="14"/>
      <c r="B163" s="273"/>
      <c r="C163" s="274"/>
      <c r="D163" s="259" t="s">
        <v>198</v>
      </c>
      <c r="E163" s="275" t="s">
        <v>1</v>
      </c>
      <c r="F163" s="276" t="s">
        <v>211</v>
      </c>
      <c r="G163" s="274"/>
      <c r="H163" s="277">
        <v>-12.6</v>
      </c>
      <c r="I163" s="278"/>
      <c r="J163" s="274"/>
      <c r="K163" s="274"/>
      <c r="L163" s="279"/>
      <c r="M163" s="280"/>
      <c r="N163" s="281"/>
      <c r="O163" s="281"/>
      <c r="P163" s="281"/>
      <c r="Q163" s="281"/>
      <c r="R163" s="281"/>
      <c r="S163" s="281"/>
      <c r="T163" s="28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3" t="s">
        <v>198</v>
      </c>
      <c r="AU163" s="283" t="s">
        <v>90</v>
      </c>
      <c r="AV163" s="14" t="s">
        <v>90</v>
      </c>
      <c r="AW163" s="14" t="s">
        <v>34</v>
      </c>
      <c r="AX163" s="14" t="s">
        <v>79</v>
      </c>
      <c r="AY163" s="283" t="s">
        <v>189</v>
      </c>
    </row>
    <row r="164" s="15" customFormat="1">
      <c r="A164" s="15"/>
      <c r="B164" s="284"/>
      <c r="C164" s="285"/>
      <c r="D164" s="259" t="s">
        <v>198</v>
      </c>
      <c r="E164" s="286" t="s">
        <v>1</v>
      </c>
      <c r="F164" s="287" t="s">
        <v>201</v>
      </c>
      <c r="G164" s="285"/>
      <c r="H164" s="288">
        <v>7.5599999999999996</v>
      </c>
      <c r="I164" s="289"/>
      <c r="J164" s="285"/>
      <c r="K164" s="285"/>
      <c r="L164" s="290"/>
      <c r="M164" s="291"/>
      <c r="N164" s="292"/>
      <c r="O164" s="292"/>
      <c r="P164" s="292"/>
      <c r="Q164" s="292"/>
      <c r="R164" s="292"/>
      <c r="S164" s="292"/>
      <c r="T164" s="29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94" t="s">
        <v>198</v>
      </c>
      <c r="AU164" s="294" t="s">
        <v>90</v>
      </c>
      <c r="AV164" s="15" t="s">
        <v>194</v>
      </c>
      <c r="AW164" s="15" t="s">
        <v>34</v>
      </c>
      <c r="AX164" s="15" t="s">
        <v>84</v>
      </c>
      <c r="AY164" s="294" t="s">
        <v>189</v>
      </c>
    </row>
    <row r="165" s="2" customFormat="1" ht="21.75" customHeight="1">
      <c r="A165" s="39"/>
      <c r="B165" s="40"/>
      <c r="C165" s="245" t="s">
        <v>194</v>
      </c>
      <c r="D165" s="245" t="s">
        <v>191</v>
      </c>
      <c r="E165" s="246" t="s">
        <v>212</v>
      </c>
      <c r="F165" s="247" t="s">
        <v>213</v>
      </c>
      <c r="G165" s="248" t="s">
        <v>122</v>
      </c>
      <c r="H165" s="249">
        <v>264.60000000000002</v>
      </c>
      <c r="I165" s="250"/>
      <c r="J165" s="251">
        <f>ROUND(I165*H165,2)</f>
        <v>0</v>
      </c>
      <c r="K165" s="252"/>
      <c r="L165" s="45"/>
      <c r="M165" s="253" t="s">
        <v>1</v>
      </c>
      <c r="N165" s="254" t="s">
        <v>44</v>
      </c>
      <c r="O165" s="92"/>
      <c r="P165" s="255">
        <f>O165*H165</f>
        <v>0</v>
      </c>
      <c r="Q165" s="255">
        <v>0</v>
      </c>
      <c r="R165" s="255">
        <f>Q165*H165</f>
        <v>0</v>
      </c>
      <c r="S165" s="255">
        <v>0</v>
      </c>
      <c r="T165" s="25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7" t="s">
        <v>194</v>
      </c>
      <c r="AT165" s="257" t="s">
        <v>191</v>
      </c>
      <c r="AU165" s="257" t="s">
        <v>90</v>
      </c>
      <c r="AY165" s="18" t="s">
        <v>189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8" t="s">
        <v>84</v>
      </c>
      <c r="BK165" s="258">
        <f>ROUND(I165*H165,2)</f>
        <v>0</v>
      </c>
      <c r="BL165" s="18" t="s">
        <v>194</v>
      </c>
      <c r="BM165" s="257" t="s">
        <v>214</v>
      </c>
    </row>
    <row r="166" s="2" customFormat="1">
      <c r="A166" s="39"/>
      <c r="B166" s="40"/>
      <c r="C166" s="41"/>
      <c r="D166" s="259" t="s">
        <v>196</v>
      </c>
      <c r="E166" s="41"/>
      <c r="F166" s="260" t="s">
        <v>215</v>
      </c>
      <c r="G166" s="41"/>
      <c r="H166" s="41"/>
      <c r="I166" s="140"/>
      <c r="J166" s="41"/>
      <c r="K166" s="41"/>
      <c r="L166" s="45"/>
      <c r="M166" s="261"/>
      <c r="N166" s="262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196</v>
      </c>
      <c r="AU166" s="18" t="s">
        <v>90</v>
      </c>
    </row>
    <row r="167" s="14" customFormat="1">
      <c r="A167" s="14"/>
      <c r="B167" s="273"/>
      <c r="C167" s="274"/>
      <c r="D167" s="259" t="s">
        <v>198</v>
      </c>
      <c r="E167" s="275" t="s">
        <v>1</v>
      </c>
      <c r="F167" s="276" t="s">
        <v>216</v>
      </c>
      <c r="G167" s="274"/>
      <c r="H167" s="277">
        <v>264.60000000000002</v>
      </c>
      <c r="I167" s="278"/>
      <c r="J167" s="274"/>
      <c r="K167" s="274"/>
      <c r="L167" s="279"/>
      <c r="M167" s="280"/>
      <c r="N167" s="281"/>
      <c r="O167" s="281"/>
      <c r="P167" s="281"/>
      <c r="Q167" s="281"/>
      <c r="R167" s="281"/>
      <c r="S167" s="281"/>
      <c r="T167" s="28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3" t="s">
        <v>198</v>
      </c>
      <c r="AU167" s="283" t="s">
        <v>90</v>
      </c>
      <c r="AV167" s="14" t="s">
        <v>90</v>
      </c>
      <c r="AW167" s="14" t="s">
        <v>34</v>
      </c>
      <c r="AX167" s="14" t="s">
        <v>79</v>
      </c>
      <c r="AY167" s="283" t="s">
        <v>189</v>
      </c>
    </row>
    <row r="168" s="15" customFormat="1">
      <c r="A168" s="15"/>
      <c r="B168" s="284"/>
      <c r="C168" s="285"/>
      <c r="D168" s="259" t="s">
        <v>198</v>
      </c>
      <c r="E168" s="286" t="s">
        <v>1</v>
      </c>
      <c r="F168" s="287" t="s">
        <v>201</v>
      </c>
      <c r="G168" s="285"/>
      <c r="H168" s="288">
        <v>264.60000000000002</v>
      </c>
      <c r="I168" s="289"/>
      <c r="J168" s="285"/>
      <c r="K168" s="285"/>
      <c r="L168" s="290"/>
      <c r="M168" s="291"/>
      <c r="N168" s="292"/>
      <c r="O168" s="292"/>
      <c r="P168" s="292"/>
      <c r="Q168" s="292"/>
      <c r="R168" s="292"/>
      <c r="S168" s="292"/>
      <c r="T168" s="29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4" t="s">
        <v>198</v>
      </c>
      <c r="AU168" s="294" t="s">
        <v>90</v>
      </c>
      <c r="AV168" s="15" t="s">
        <v>194</v>
      </c>
      <c r="AW168" s="15" t="s">
        <v>34</v>
      </c>
      <c r="AX168" s="15" t="s">
        <v>84</v>
      </c>
      <c r="AY168" s="294" t="s">
        <v>189</v>
      </c>
    </row>
    <row r="169" s="2" customFormat="1" ht="16.5" customHeight="1">
      <c r="A169" s="39"/>
      <c r="B169" s="40"/>
      <c r="C169" s="245" t="s">
        <v>217</v>
      </c>
      <c r="D169" s="245" t="s">
        <v>191</v>
      </c>
      <c r="E169" s="246" t="s">
        <v>218</v>
      </c>
      <c r="F169" s="247" t="s">
        <v>219</v>
      </c>
      <c r="G169" s="248" t="s">
        <v>122</v>
      </c>
      <c r="H169" s="249">
        <v>7.5599999999999996</v>
      </c>
      <c r="I169" s="250"/>
      <c r="J169" s="251">
        <f>ROUND(I169*H169,2)</f>
        <v>0</v>
      </c>
      <c r="K169" s="252"/>
      <c r="L169" s="45"/>
      <c r="M169" s="253" t="s">
        <v>1</v>
      </c>
      <c r="N169" s="254" t="s">
        <v>44</v>
      </c>
      <c r="O169" s="92"/>
      <c r="P169" s="255">
        <f>O169*H169</f>
        <v>0</v>
      </c>
      <c r="Q169" s="255">
        <v>0</v>
      </c>
      <c r="R169" s="255">
        <f>Q169*H169</f>
        <v>0</v>
      </c>
      <c r="S169" s="255">
        <v>0</v>
      </c>
      <c r="T169" s="25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7" t="s">
        <v>194</v>
      </c>
      <c r="AT169" s="257" t="s">
        <v>191</v>
      </c>
      <c r="AU169" s="257" t="s">
        <v>90</v>
      </c>
      <c r="AY169" s="18" t="s">
        <v>189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8" t="s">
        <v>84</v>
      </c>
      <c r="BK169" s="258">
        <f>ROUND(I169*H169,2)</f>
        <v>0</v>
      </c>
      <c r="BL169" s="18" t="s">
        <v>194</v>
      </c>
      <c r="BM169" s="257" t="s">
        <v>220</v>
      </c>
    </row>
    <row r="170" s="2" customFormat="1">
      <c r="A170" s="39"/>
      <c r="B170" s="40"/>
      <c r="C170" s="41"/>
      <c r="D170" s="259" t="s">
        <v>196</v>
      </c>
      <c r="E170" s="41"/>
      <c r="F170" s="260" t="s">
        <v>221</v>
      </c>
      <c r="G170" s="41"/>
      <c r="H170" s="41"/>
      <c r="I170" s="140"/>
      <c r="J170" s="41"/>
      <c r="K170" s="41"/>
      <c r="L170" s="45"/>
      <c r="M170" s="261"/>
      <c r="N170" s="262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196</v>
      </c>
      <c r="AU170" s="18" t="s">
        <v>90</v>
      </c>
    </row>
    <row r="171" s="2" customFormat="1" ht="21.75" customHeight="1">
      <c r="A171" s="39"/>
      <c r="B171" s="40"/>
      <c r="C171" s="245" t="s">
        <v>222</v>
      </c>
      <c r="D171" s="245" t="s">
        <v>191</v>
      </c>
      <c r="E171" s="246" t="s">
        <v>223</v>
      </c>
      <c r="F171" s="247" t="s">
        <v>224</v>
      </c>
      <c r="G171" s="248" t="s">
        <v>225</v>
      </c>
      <c r="H171" s="249">
        <v>7.5599999999999996</v>
      </c>
      <c r="I171" s="250"/>
      <c r="J171" s="251">
        <f>ROUND(I171*H171,2)</f>
        <v>0</v>
      </c>
      <c r="K171" s="252"/>
      <c r="L171" s="45"/>
      <c r="M171" s="253" t="s">
        <v>1</v>
      </c>
      <c r="N171" s="254" t="s">
        <v>44</v>
      </c>
      <c r="O171" s="92"/>
      <c r="P171" s="255">
        <f>O171*H171</f>
        <v>0</v>
      </c>
      <c r="Q171" s="255">
        <v>0</v>
      </c>
      <c r="R171" s="255">
        <f>Q171*H171</f>
        <v>0</v>
      </c>
      <c r="S171" s="255">
        <v>0</v>
      </c>
      <c r="T171" s="25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7" t="s">
        <v>194</v>
      </c>
      <c r="AT171" s="257" t="s">
        <v>191</v>
      </c>
      <c r="AU171" s="257" t="s">
        <v>90</v>
      </c>
      <c r="AY171" s="18" t="s">
        <v>189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8" t="s">
        <v>84</v>
      </c>
      <c r="BK171" s="258">
        <f>ROUND(I171*H171,2)</f>
        <v>0</v>
      </c>
      <c r="BL171" s="18" t="s">
        <v>194</v>
      </c>
      <c r="BM171" s="257" t="s">
        <v>226</v>
      </c>
    </row>
    <row r="172" s="2" customFormat="1">
      <c r="A172" s="39"/>
      <c r="B172" s="40"/>
      <c r="C172" s="41"/>
      <c r="D172" s="259" t="s">
        <v>196</v>
      </c>
      <c r="E172" s="41"/>
      <c r="F172" s="260" t="s">
        <v>227</v>
      </c>
      <c r="G172" s="41"/>
      <c r="H172" s="41"/>
      <c r="I172" s="140"/>
      <c r="J172" s="41"/>
      <c r="K172" s="41"/>
      <c r="L172" s="45"/>
      <c r="M172" s="261"/>
      <c r="N172" s="262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196</v>
      </c>
      <c r="AU172" s="18" t="s">
        <v>90</v>
      </c>
    </row>
    <row r="173" s="2" customFormat="1" ht="21.75" customHeight="1">
      <c r="A173" s="39"/>
      <c r="B173" s="40"/>
      <c r="C173" s="245" t="s">
        <v>228</v>
      </c>
      <c r="D173" s="245" t="s">
        <v>191</v>
      </c>
      <c r="E173" s="246" t="s">
        <v>229</v>
      </c>
      <c r="F173" s="247" t="s">
        <v>230</v>
      </c>
      <c r="G173" s="248" t="s">
        <v>122</v>
      </c>
      <c r="H173" s="249">
        <v>12.6</v>
      </c>
      <c r="I173" s="250"/>
      <c r="J173" s="251">
        <f>ROUND(I173*H173,2)</f>
        <v>0</v>
      </c>
      <c r="K173" s="252"/>
      <c r="L173" s="45"/>
      <c r="M173" s="253" t="s">
        <v>1</v>
      </c>
      <c r="N173" s="254" t="s">
        <v>44</v>
      </c>
      <c r="O173" s="92"/>
      <c r="P173" s="255">
        <f>O173*H173</f>
        <v>0</v>
      </c>
      <c r="Q173" s="255">
        <v>0</v>
      </c>
      <c r="R173" s="255">
        <f>Q173*H173</f>
        <v>0</v>
      </c>
      <c r="S173" s="255">
        <v>0</v>
      </c>
      <c r="T173" s="25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7" t="s">
        <v>194</v>
      </c>
      <c r="AT173" s="257" t="s">
        <v>191</v>
      </c>
      <c r="AU173" s="257" t="s">
        <v>90</v>
      </c>
      <c r="AY173" s="18" t="s">
        <v>189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8" t="s">
        <v>84</v>
      </c>
      <c r="BK173" s="258">
        <f>ROUND(I173*H173,2)</f>
        <v>0</v>
      </c>
      <c r="BL173" s="18" t="s">
        <v>194</v>
      </c>
      <c r="BM173" s="257" t="s">
        <v>231</v>
      </c>
    </row>
    <row r="174" s="2" customFormat="1">
      <c r="A174" s="39"/>
      <c r="B174" s="40"/>
      <c r="C174" s="41"/>
      <c r="D174" s="259" t="s">
        <v>196</v>
      </c>
      <c r="E174" s="41"/>
      <c r="F174" s="260" t="s">
        <v>232</v>
      </c>
      <c r="G174" s="41"/>
      <c r="H174" s="41"/>
      <c r="I174" s="140"/>
      <c r="J174" s="41"/>
      <c r="K174" s="41"/>
      <c r="L174" s="45"/>
      <c r="M174" s="261"/>
      <c r="N174" s="262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196</v>
      </c>
      <c r="AU174" s="18" t="s">
        <v>90</v>
      </c>
    </row>
    <row r="175" s="13" customFormat="1">
      <c r="A175" s="13"/>
      <c r="B175" s="263"/>
      <c r="C175" s="264"/>
      <c r="D175" s="259" t="s">
        <v>198</v>
      </c>
      <c r="E175" s="265" t="s">
        <v>1</v>
      </c>
      <c r="F175" s="266" t="s">
        <v>233</v>
      </c>
      <c r="G175" s="264"/>
      <c r="H175" s="265" t="s">
        <v>1</v>
      </c>
      <c r="I175" s="267"/>
      <c r="J175" s="264"/>
      <c r="K175" s="264"/>
      <c r="L175" s="268"/>
      <c r="M175" s="269"/>
      <c r="N175" s="270"/>
      <c r="O175" s="270"/>
      <c r="P175" s="270"/>
      <c r="Q175" s="270"/>
      <c r="R175" s="270"/>
      <c r="S175" s="270"/>
      <c r="T175" s="27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2" t="s">
        <v>198</v>
      </c>
      <c r="AU175" s="272" t="s">
        <v>90</v>
      </c>
      <c r="AV175" s="13" t="s">
        <v>84</v>
      </c>
      <c r="AW175" s="13" t="s">
        <v>34</v>
      </c>
      <c r="AX175" s="13" t="s">
        <v>79</v>
      </c>
      <c r="AY175" s="272" t="s">
        <v>189</v>
      </c>
    </row>
    <row r="176" s="14" customFormat="1">
      <c r="A176" s="14"/>
      <c r="B176" s="273"/>
      <c r="C176" s="274"/>
      <c r="D176" s="259" t="s">
        <v>198</v>
      </c>
      <c r="E176" s="275" t="s">
        <v>1</v>
      </c>
      <c r="F176" s="276" t="s">
        <v>234</v>
      </c>
      <c r="G176" s="274"/>
      <c r="H176" s="277">
        <v>12.6</v>
      </c>
      <c r="I176" s="278"/>
      <c r="J176" s="274"/>
      <c r="K176" s="274"/>
      <c r="L176" s="279"/>
      <c r="M176" s="280"/>
      <c r="N176" s="281"/>
      <c r="O176" s="281"/>
      <c r="P176" s="281"/>
      <c r="Q176" s="281"/>
      <c r="R176" s="281"/>
      <c r="S176" s="281"/>
      <c r="T176" s="28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3" t="s">
        <v>198</v>
      </c>
      <c r="AU176" s="283" t="s">
        <v>90</v>
      </c>
      <c r="AV176" s="14" t="s">
        <v>90</v>
      </c>
      <c r="AW176" s="14" t="s">
        <v>34</v>
      </c>
      <c r="AX176" s="14" t="s">
        <v>79</v>
      </c>
      <c r="AY176" s="283" t="s">
        <v>189</v>
      </c>
    </row>
    <row r="177" s="15" customFormat="1">
      <c r="A177" s="15"/>
      <c r="B177" s="284"/>
      <c r="C177" s="285"/>
      <c r="D177" s="259" t="s">
        <v>198</v>
      </c>
      <c r="E177" s="286" t="s">
        <v>1</v>
      </c>
      <c r="F177" s="287" t="s">
        <v>201</v>
      </c>
      <c r="G177" s="285"/>
      <c r="H177" s="288">
        <v>12.6</v>
      </c>
      <c r="I177" s="289"/>
      <c r="J177" s="285"/>
      <c r="K177" s="285"/>
      <c r="L177" s="290"/>
      <c r="M177" s="291"/>
      <c r="N177" s="292"/>
      <c r="O177" s="292"/>
      <c r="P177" s="292"/>
      <c r="Q177" s="292"/>
      <c r="R177" s="292"/>
      <c r="S177" s="292"/>
      <c r="T177" s="29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94" t="s">
        <v>198</v>
      </c>
      <c r="AU177" s="294" t="s">
        <v>90</v>
      </c>
      <c r="AV177" s="15" t="s">
        <v>194</v>
      </c>
      <c r="AW177" s="15" t="s">
        <v>34</v>
      </c>
      <c r="AX177" s="15" t="s">
        <v>84</v>
      </c>
      <c r="AY177" s="294" t="s">
        <v>189</v>
      </c>
    </row>
    <row r="178" s="2" customFormat="1" ht="21.75" customHeight="1">
      <c r="A178" s="39"/>
      <c r="B178" s="40"/>
      <c r="C178" s="245" t="s">
        <v>235</v>
      </c>
      <c r="D178" s="245" t="s">
        <v>191</v>
      </c>
      <c r="E178" s="246" t="s">
        <v>236</v>
      </c>
      <c r="F178" s="247" t="s">
        <v>237</v>
      </c>
      <c r="G178" s="248" t="s">
        <v>122</v>
      </c>
      <c r="H178" s="249">
        <v>7.5599999999999996</v>
      </c>
      <c r="I178" s="250"/>
      <c r="J178" s="251">
        <f>ROUND(I178*H178,2)</f>
        <v>0</v>
      </c>
      <c r="K178" s="252"/>
      <c r="L178" s="45"/>
      <c r="M178" s="253" t="s">
        <v>1</v>
      </c>
      <c r="N178" s="254" t="s">
        <v>44</v>
      </c>
      <c r="O178" s="92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7" t="s">
        <v>194</v>
      </c>
      <c r="AT178" s="257" t="s">
        <v>191</v>
      </c>
      <c r="AU178" s="257" t="s">
        <v>90</v>
      </c>
      <c r="AY178" s="18" t="s">
        <v>189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8" t="s">
        <v>84</v>
      </c>
      <c r="BK178" s="258">
        <f>ROUND(I178*H178,2)</f>
        <v>0</v>
      </c>
      <c r="BL178" s="18" t="s">
        <v>194</v>
      </c>
      <c r="BM178" s="257" t="s">
        <v>238</v>
      </c>
    </row>
    <row r="179" s="2" customFormat="1">
      <c r="A179" s="39"/>
      <c r="B179" s="40"/>
      <c r="C179" s="41"/>
      <c r="D179" s="259" t="s">
        <v>196</v>
      </c>
      <c r="E179" s="41"/>
      <c r="F179" s="260" t="s">
        <v>239</v>
      </c>
      <c r="G179" s="41"/>
      <c r="H179" s="41"/>
      <c r="I179" s="140"/>
      <c r="J179" s="41"/>
      <c r="K179" s="41"/>
      <c r="L179" s="45"/>
      <c r="M179" s="261"/>
      <c r="N179" s="262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196</v>
      </c>
      <c r="AU179" s="18" t="s">
        <v>90</v>
      </c>
    </row>
    <row r="180" s="13" customFormat="1">
      <c r="A180" s="13"/>
      <c r="B180" s="263"/>
      <c r="C180" s="264"/>
      <c r="D180" s="259" t="s">
        <v>198</v>
      </c>
      <c r="E180" s="265" t="s">
        <v>1</v>
      </c>
      <c r="F180" s="266" t="s">
        <v>199</v>
      </c>
      <c r="G180" s="264"/>
      <c r="H180" s="265" t="s">
        <v>1</v>
      </c>
      <c r="I180" s="267"/>
      <c r="J180" s="264"/>
      <c r="K180" s="264"/>
      <c r="L180" s="268"/>
      <c r="M180" s="269"/>
      <c r="N180" s="270"/>
      <c r="O180" s="270"/>
      <c r="P180" s="270"/>
      <c r="Q180" s="270"/>
      <c r="R180" s="270"/>
      <c r="S180" s="270"/>
      <c r="T180" s="27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2" t="s">
        <v>198</v>
      </c>
      <c r="AU180" s="272" t="s">
        <v>90</v>
      </c>
      <c r="AV180" s="13" t="s">
        <v>84</v>
      </c>
      <c r="AW180" s="13" t="s">
        <v>34</v>
      </c>
      <c r="AX180" s="13" t="s">
        <v>79</v>
      </c>
      <c r="AY180" s="272" t="s">
        <v>189</v>
      </c>
    </row>
    <row r="181" s="14" customFormat="1">
      <c r="A181" s="14"/>
      <c r="B181" s="273"/>
      <c r="C181" s="274"/>
      <c r="D181" s="259" t="s">
        <v>198</v>
      </c>
      <c r="E181" s="275" t="s">
        <v>1</v>
      </c>
      <c r="F181" s="276" t="s">
        <v>240</v>
      </c>
      <c r="G181" s="274"/>
      <c r="H181" s="277">
        <v>7.5599999999999996</v>
      </c>
      <c r="I181" s="278"/>
      <c r="J181" s="274"/>
      <c r="K181" s="274"/>
      <c r="L181" s="279"/>
      <c r="M181" s="280"/>
      <c r="N181" s="281"/>
      <c r="O181" s="281"/>
      <c r="P181" s="281"/>
      <c r="Q181" s="281"/>
      <c r="R181" s="281"/>
      <c r="S181" s="281"/>
      <c r="T181" s="28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3" t="s">
        <v>198</v>
      </c>
      <c r="AU181" s="283" t="s">
        <v>90</v>
      </c>
      <c r="AV181" s="14" t="s">
        <v>90</v>
      </c>
      <c r="AW181" s="14" t="s">
        <v>34</v>
      </c>
      <c r="AX181" s="14" t="s">
        <v>79</v>
      </c>
      <c r="AY181" s="283" t="s">
        <v>189</v>
      </c>
    </row>
    <row r="182" s="15" customFormat="1">
      <c r="A182" s="15"/>
      <c r="B182" s="284"/>
      <c r="C182" s="285"/>
      <c r="D182" s="259" t="s">
        <v>198</v>
      </c>
      <c r="E182" s="286" t="s">
        <v>1</v>
      </c>
      <c r="F182" s="287" t="s">
        <v>201</v>
      </c>
      <c r="G182" s="285"/>
      <c r="H182" s="288">
        <v>7.5599999999999996</v>
      </c>
      <c r="I182" s="289"/>
      <c r="J182" s="285"/>
      <c r="K182" s="285"/>
      <c r="L182" s="290"/>
      <c r="M182" s="291"/>
      <c r="N182" s="292"/>
      <c r="O182" s="292"/>
      <c r="P182" s="292"/>
      <c r="Q182" s="292"/>
      <c r="R182" s="292"/>
      <c r="S182" s="292"/>
      <c r="T182" s="29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94" t="s">
        <v>198</v>
      </c>
      <c r="AU182" s="294" t="s">
        <v>90</v>
      </c>
      <c r="AV182" s="15" t="s">
        <v>194</v>
      </c>
      <c r="AW182" s="15" t="s">
        <v>34</v>
      </c>
      <c r="AX182" s="15" t="s">
        <v>84</v>
      </c>
      <c r="AY182" s="294" t="s">
        <v>189</v>
      </c>
    </row>
    <row r="183" s="2" customFormat="1" ht="16.5" customHeight="1">
      <c r="A183" s="39"/>
      <c r="B183" s="40"/>
      <c r="C183" s="295" t="s">
        <v>241</v>
      </c>
      <c r="D183" s="295" t="s">
        <v>242</v>
      </c>
      <c r="E183" s="296" t="s">
        <v>243</v>
      </c>
      <c r="F183" s="297" t="s">
        <v>244</v>
      </c>
      <c r="G183" s="298" t="s">
        <v>225</v>
      </c>
      <c r="H183" s="299">
        <v>15.119999999999999</v>
      </c>
      <c r="I183" s="300"/>
      <c r="J183" s="301">
        <f>ROUND(I183*H183,2)</f>
        <v>0</v>
      </c>
      <c r="K183" s="302"/>
      <c r="L183" s="303"/>
      <c r="M183" s="304" t="s">
        <v>1</v>
      </c>
      <c r="N183" s="305" t="s">
        <v>44</v>
      </c>
      <c r="O183" s="92"/>
      <c r="P183" s="255">
        <f>O183*H183</f>
        <v>0</v>
      </c>
      <c r="Q183" s="255">
        <v>1</v>
      </c>
      <c r="R183" s="255">
        <f>Q183*H183</f>
        <v>15.119999999999999</v>
      </c>
      <c r="S183" s="255">
        <v>0</v>
      </c>
      <c r="T183" s="25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7" t="s">
        <v>235</v>
      </c>
      <c r="AT183" s="257" t="s">
        <v>242</v>
      </c>
      <c r="AU183" s="257" t="s">
        <v>90</v>
      </c>
      <c r="AY183" s="18" t="s">
        <v>189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8" t="s">
        <v>84</v>
      </c>
      <c r="BK183" s="258">
        <f>ROUND(I183*H183,2)</f>
        <v>0</v>
      </c>
      <c r="BL183" s="18" t="s">
        <v>194</v>
      </c>
      <c r="BM183" s="257" t="s">
        <v>245</v>
      </c>
    </row>
    <row r="184" s="2" customFormat="1">
      <c r="A184" s="39"/>
      <c r="B184" s="40"/>
      <c r="C184" s="41"/>
      <c r="D184" s="259" t="s">
        <v>196</v>
      </c>
      <c r="E184" s="41"/>
      <c r="F184" s="260" t="s">
        <v>244</v>
      </c>
      <c r="G184" s="41"/>
      <c r="H184" s="41"/>
      <c r="I184" s="140"/>
      <c r="J184" s="41"/>
      <c r="K184" s="41"/>
      <c r="L184" s="45"/>
      <c r="M184" s="261"/>
      <c r="N184" s="262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196</v>
      </c>
      <c r="AU184" s="18" t="s">
        <v>90</v>
      </c>
    </row>
    <row r="185" s="14" customFormat="1">
      <c r="A185" s="14"/>
      <c r="B185" s="273"/>
      <c r="C185" s="274"/>
      <c r="D185" s="259" t="s">
        <v>198</v>
      </c>
      <c r="E185" s="274"/>
      <c r="F185" s="276" t="s">
        <v>246</v>
      </c>
      <c r="G185" s="274"/>
      <c r="H185" s="277">
        <v>15.119999999999999</v>
      </c>
      <c r="I185" s="278"/>
      <c r="J185" s="274"/>
      <c r="K185" s="274"/>
      <c r="L185" s="279"/>
      <c r="M185" s="280"/>
      <c r="N185" s="281"/>
      <c r="O185" s="281"/>
      <c r="P185" s="281"/>
      <c r="Q185" s="281"/>
      <c r="R185" s="281"/>
      <c r="S185" s="281"/>
      <c r="T185" s="28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3" t="s">
        <v>198</v>
      </c>
      <c r="AU185" s="283" t="s">
        <v>90</v>
      </c>
      <c r="AV185" s="14" t="s">
        <v>90</v>
      </c>
      <c r="AW185" s="14" t="s">
        <v>4</v>
      </c>
      <c r="AX185" s="14" t="s">
        <v>84</v>
      </c>
      <c r="AY185" s="283" t="s">
        <v>189</v>
      </c>
    </row>
    <row r="186" s="12" customFormat="1" ht="22.8" customHeight="1">
      <c r="A186" s="12"/>
      <c r="B186" s="229"/>
      <c r="C186" s="230"/>
      <c r="D186" s="231" t="s">
        <v>78</v>
      </c>
      <c r="E186" s="243" t="s">
        <v>206</v>
      </c>
      <c r="F186" s="243" t="s">
        <v>247</v>
      </c>
      <c r="G186" s="230"/>
      <c r="H186" s="230"/>
      <c r="I186" s="233"/>
      <c r="J186" s="244">
        <f>BK186</f>
        <v>0</v>
      </c>
      <c r="K186" s="230"/>
      <c r="L186" s="235"/>
      <c r="M186" s="236"/>
      <c r="N186" s="237"/>
      <c r="O186" s="237"/>
      <c r="P186" s="238">
        <f>SUM(P187:P211)</f>
        <v>0</v>
      </c>
      <c r="Q186" s="237"/>
      <c r="R186" s="238">
        <f>SUM(R187:R211)</f>
        <v>9.2607256999999983</v>
      </c>
      <c r="S186" s="237"/>
      <c r="T186" s="239">
        <f>SUM(T187:T211)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0" t="s">
        <v>84</v>
      </c>
      <c r="AT186" s="241" t="s">
        <v>78</v>
      </c>
      <c r="AU186" s="241" t="s">
        <v>84</v>
      </c>
      <c r="AY186" s="240" t="s">
        <v>189</v>
      </c>
      <c r="BK186" s="242">
        <f>SUM(BK187:BK211)</f>
        <v>0</v>
      </c>
    </row>
    <row r="187" s="2" customFormat="1" ht="21.75" customHeight="1">
      <c r="A187" s="39"/>
      <c r="B187" s="40"/>
      <c r="C187" s="245" t="s">
        <v>248</v>
      </c>
      <c r="D187" s="245" t="s">
        <v>191</v>
      </c>
      <c r="E187" s="246" t="s">
        <v>249</v>
      </c>
      <c r="F187" s="247" t="s">
        <v>250</v>
      </c>
      <c r="G187" s="248" t="s">
        <v>88</v>
      </c>
      <c r="H187" s="249">
        <v>49.920000000000002</v>
      </c>
      <c r="I187" s="250"/>
      <c r="J187" s="251">
        <f>ROUND(I187*H187,2)</f>
        <v>0</v>
      </c>
      <c r="K187" s="252"/>
      <c r="L187" s="45"/>
      <c r="M187" s="253" t="s">
        <v>1</v>
      </c>
      <c r="N187" s="254" t="s">
        <v>44</v>
      </c>
      <c r="O187" s="92"/>
      <c r="P187" s="255">
        <f>O187*H187</f>
        <v>0</v>
      </c>
      <c r="Q187" s="255">
        <v>0.17230999999999999</v>
      </c>
      <c r="R187" s="255">
        <f>Q187*H187</f>
        <v>8.6017151999999992</v>
      </c>
      <c r="S187" s="255">
        <v>0</v>
      </c>
      <c r="T187" s="25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7" t="s">
        <v>194</v>
      </c>
      <c r="AT187" s="257" t="s">
        <v>191</v>
      </c>
      <c r="AU187" s="257" t="s">
        <v>90</v>
      </c>
      <c r="AY187" s="18" t="s">
        <v>189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8" t="s">
        <v>84</v>
      </c>
      <c r="BK187" s="258">
        <f>ROUND(I187*H187,2)</f>
        <v>0</v>
      </c>
      <c r="BL187" s="18" t="s">
        <v>194</v>
      </c>
      <c r="BM187" s="257" t="s">
        <v>251</v>
      </c>
    </row>
    <row r="188" s="2" customFormat="1">
      <c r="A188" s="39"/>
      <c r="B188" s="40"/>
      <c r="C188" s="41"/>
      <c r="D188" s="259" t="s">
        <v>196</v>
      </c>
      <c r="E188" s="41"/>
      <c r="F188" s="260" t="s">
        <v>252</v>
      </c>
      <c r="G188" s="41"/>
      <c r="H188" s="41"/>
      <c r="I188" s="140"/>
      <c r="J188" s="41"/>
      <c r="K188" s="41"/>
      <c r="L188" s="45"/>
      <c r="M188" s="261"/>
      <c r="N188" s="262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196</v>
      </c>
      <c r="AU188" s="18" t="s">
        <v>90</v>
      </c>
    </row>
    <row r="189" s="13" customFormat="1">
      <c r="A189" s="13"/>
      <c r="B189" s="263"/>
      <c r="C189" s="264"/>
      <c r="D189" s="259" t="s">
        <v>198</v>
      </c>
      <c r="E189" s="265" t="s">
        <v>1</v>
      </c>
      <c r="F189" s="266" t="s">
        <v>253</v>
      </c>
      <c r="G189" s="264"/>
      <c r="H189" s="265" t="s">
        <v>1</v>
      </c>
      <c r="I189" s="267"/>
      <c r="J189" s="264"/>
      <c r="K189" s="264"/>
      <c r="L189" s="268"/>
      <c r="M189" s="269"/>
      <c r="N189" s="270"/>
      <c r="O189" s="270"/>
      <c r="P189" s="270"/>
      <c r="Q189" s="270"/>
      <c r="R189" s="270"/>
      <c r="S189" s="270"/>
      <c r="T189" s="27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2" t="s">
        <v>198</v>
      </c>
      <c r="AU189" s="272" t="s">
        <v>90</v>
      </c>
      <c r="AV189" s="13" t="s">
        <v>84</v>
      </c>
      <c r="AW189" s="13" t="s">
        <v>34</v>
      </c>
      <c r="AX189" s="13" t="s">
        <v>79</v>
      </c>
      <c r="AY189" s="272" t="s">
        <v>189</v>
      </c>
    </row>
    <row r="190" s="14" customFormat="1">
      <c r="A190" s="14"/>
      <c r="B190" s="273"/>
      <c r="C190" s="274"/>
      <c r="D190" s="259" t="s">
        <v>198</v>
      </c>
      <c r="E190" s="275" t="s">
        <v>1</v>
      </c>
      <c r="F190" s="276" t="s">
        <v>254</v>
      </c>
      <c r="G190" s="274"/>
      <c r="H190" s="277">
        <v>4.3200000000000003</v>
      </c>
      <c r="I190" s="278"/>
      <c r="J190" s="274"/>
      <c r="K190" s="274"/>
      <c r="L190" s="279"/>
      <c r="M190" s="280"/>
      <c r="N190" s="281"/>
      <c r="O190" s="281"/>
      <c r="P190" s="281"/>
      <c r="Q190" s="281"/>
      <c r="R190" s="281"/>
      <c r="S190" s="281"/>
      <c r="T190" s="28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3" t="s">
        <v>198</v>
      </c>
      <c r="AU190" s="283" t="s">
        <v>90</v>
      </c>
      <c r="AV190" s="14" t="s">
        <v>90</v>
      </c>
      <c r="AW190" s="14" t="s">
        <v>34</v>
      </c>
      <c r="AX190" s="14" t="s">
        <v>79</v>
      </c>
      <c r="AY190" s="283" t="s">
        <v>189</v>
      </c>
    </row>
    <row r="191" s="13" customFormat="1">
      <c r="A191" s="13"/>
      <c r="B191" s="263"/>
      <c r="C191" s="264"/>
      <c r="D191" s="259" t="s">
        <v>198</v>
      </c>
      <c r="E191" s="265" t="s">
        <v>1</v>
      </c>
      <c r="F191" s="266" t="s">
        <v>255</v>
      </c>
      <c r="G191" s="264"/>
      <c r="H191" s="265" t="s">
        <v>1</v>
      </c>
      <c r="I191" s="267"/>
      <c r="J191" s="264"/>
      <c r="K191" s="264"/>
      <c r="L191" s="268"/>
      <c r="M191" s="269"/>
      <c r="N191" s="270"/>
      <c r="O191" s="270"/>
      <c r="P191" s="270"/>
      <c r="Q191" s="270"/>
      <c r="R191" s="270"/>
      <c r="S191" s="270"/>
      <c r="T191" s="27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2" t="s">
        <v>198</v>
      </c>
      <c r="AU191" s="272" t="s">
        <v>90</v>
      </c>
      <c r="AV191" s="13" t="s">
        <v>84</v>
      </c>
      <c r="AW191" s="13" t="s">
        <v>34</v>
      </c>
      <c r="AX191" s="13" t="s">
        <v>79</v>
      </c>
      <c r="AY191" s="272" t="s">
        <v>189</v>
      </c>
    </row>
    <row r="192" s="14" customFormat="1">
      <c r="A192" s="14"/>
      <c r="B192" s="273"/>
      <c r="C192" s="274"/>
      <c r="D192" s="259" t="s">
        <v>198</v>
      </c>
      <c r="E192" s="275" t="s">
        <v>1</v>
      </c>
      <c r="F192" s="276" t="s">
        <v>256</v>
      </c>
      <c r="G192" s="274"/>
      <c r="H192" s="277">
        <v>45.600000000000001</v>
      </c>
      <c r="I192" s="278"/>
      <c r="J192" s="274"/>
      <c r="K192" s="274"/>
      <c r="L192" s="279"/>
      <c r="M192" s="280"/>
      <c r="N192" s="281"/>
      <c r="O192" s="281"/>
      <c r="P192" s="281"/>
      <c r="Q192" s="281"/>
      <c r="R192" s="281"/>
      <c r="S192" s="281"/>
      <c r="T192" s="28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3" t="s">
        <v>198</v>
      </c>
      <c r="AU192" s="283" t="s">
        <v>90</v>
      </c>
      <c r="AV192" s="14" t="s">
        <v>90</v>
      </c>
      <c r="AW192" s="14" t="s">
        <v>34</v>
      </c>
      <c r="AX192" s="14" t="s">
        <v>79</v>
      </c>
      <c r="AY192" s="283" t="s">
        <v>189</v>
      </c>
    </row>
    <row r="193" s="15" customFormat="1">
      <c r="A193" s="15"/>
      <c r="B193" s="284"/>
      <c r="C193" s="285"/>
      <c r="D193" s="259" t="s">
        <v>198</v>
      </c>
      <c r="E193" s="286" t="s">
        <v>1</v>
      </c>
      <c r="F193" s="287" t="s">
        <v>201</v>
      </c>
      <c r="G193" s="285"/>
      <c r="H193" s="288">
        <v>49.920000000000002</v>
      </c>
      <c r="I193" s="289"/>
      <c r="J193" s="285"/>
      <c r="K193" s="285"/>
      <c r="L193" s="290"/>
      <c r="M193" s="291"/>
      <c r="N193" s="292"/>
      <c r="O193" s="292"/>
      <c r="P193" s="292"/>
      <c r="Q193" s="292"/>
      <c r="R193" s="292"/>
      <c r="S193" s="292"/>
      <c r="T193" s="29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94" t="s">
        <v>198</v>
      </c>
      <c r="AU193" s="294" t="s">
        <v>90</v>
      </c>
      <c r="AV193" s="15" t="s">
        <v>194</v>
      </c>
      <c r="AW193" s="15" t="s">
        <v>34</v>
      </c>
      <c r="AX193" s="15" t="s">
        <v>84</v>
      </c>
      <c r="AY193" s="294" t="s">
        <v>189</v>
      </c>
    </row>
    <row r="194" s="2" customFormat="1" ht="16.5" customHeight="1">
      <c r="A194" s="39"/>
      <c r="B194" s="40"/>
      <c r="C194" s="245" t="s">
        <v>257</v>
      </c>
      <c r="D194" s="245" t="s">
        <v>191</v>
      </c>
      <c r="E194" s="246" t="s">
        <v>258</v>
      </c>
      <c r="F194" s="247" t="s">
        <v>259</v>
      </c>
      <c r="G194" s="248" t="s">
        <v>260</v>
      </c>
      <c r="H194" s="249">
        <v>1</v>
      </c>
      <c r="I194" s="250"/>
      <c r="J194" s="251">
        <f>ROUND(I194*H194,2)</f>
        <v>0</v>
      </c>
      <c r="K194" s="252"/>
      <c r="L194" s="45"/>
      <c r="M194" s="253" t="s">
        <v>1</v>
      </c>
      <c r="N194" s="254" t="s">
        <v>44</v>
      </c>
      <c r="O194" s="92"/>
      <c r="P194" s="255">
        <f>O194*H194</f>
        <v>0</v>
      </c>
      <c r="Q194" s="255">
        <v>0.027109999999999999</v>
      </c>
      <c r="R194" s="255">
        <f>Q194*H194</f>
        <v>0.027109999999999999</v>
      </c>
      <c r="S194" s="255">
        <v>0</v>
      </c>
      <c r="T194" s="25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7" t="s">
        <v>194</v>
      </c>
      <c r="AT194" s="257" t="s">
        <v>191</v>
      </c>
      <c r="AU194" s="257" t="s">
        <v>90</v>
      </c>
      <c r="AY194" s="18" t="s">
        <v>189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8" t="s">
        <v>84</v>
      </c>
      <c r="BK194" s="258">
        <f>ROUND(I194*H194,2)</f>
        <v>0</v>
      </c>
      <c r="BL194" s="18" t="s">
        <v>194</v>
      </c>
      <c r="BM194" s="257" t="s">
        <v>261</v>
      </c>
    </row>
    <row r="195" s="2" customFormat="1">
      <c r="A195" s="39"/>
      <c r="B195" s="40"/>
      <c r="C195" s="41"/>
      <c r="D195" s="259" t="s">
        <v>196</v>
      </c>
      <c r="E195" s="41"/>
      <c r="F195" s="260" t="s">
        <v>262</v>
      </c>
      <c r="G195" s="41"/>
      <c r="H195" s="41"/>
      <c r="I195" s="140"/>
      <c r="J195" s="41"/>
      <c r="K195" s="41"/>
      <c r="L195" s="45"/>
      <c r="M195" s="261"/>
      <c r="N195" s="262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196</v>
      </c>
      <c r="AU195" s="18" t="s">
        <v>90</v>
      </c>
    </row>
    <row r="196" s="14" customFormat="1">
      <c r="A196" s="14"/>
      <c r="B196" s="273"/>
      <c r="C196" s="274"/>
      <c r="D196" s="259" t="s">
        <v>198</v>
      </c>
      <c r="E196" s="275" t="s">
        <v>1</v>
      </c>
      <c r="F196" s="276" t="s">
        <v>263</v>
      </c>
      <c r="G196" s="274"/>
      <c r="H196" s="277">
        <v>1</v>
      </c>
      <c r="I196" s="278"/>
      <c r="J196" s="274"/>
      <c r="K196" s="274"/>
      <c r="L196" s="279"/>
      <c r="M196" s="280"/>
      <c r="N196" s="281"/>
      <c r="O196" s="281"/>
      <c r="P196" s="281"/>
      <c r="Q196" s="281"/>
      <c r="R196" s="281"/>
      <c r="S196" s="281"/>
      <c r="T196" s="28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3" t="s">
        <v>198</v>
      </c>
      <c r="AU196" s="283" t="s">
        <v>90</v>
      </c>
      <c r="AV196" s="14" t="s">
        <v>90</v>
      </c>
      <c r="AW196" s="14" t="s">
        <v>34</v>
      </c>
      <c r="AX196" s="14" t="s">
        <v>79</v>
      </c>
      <c r="AY196" s="283" t="s">
        <v>189</v>
      </c>
    </row>
    <row r="197" s="15" customFormat="1">
      <c r="A197" s="15"/>
      <c r="B197" s="284"/>
      <c r="C197" s="285"/>
      <c r="D197" s="259" t="s">
        <v>198</v>
      </c>
      <c r="E197" s="286" t="s">
        <v>1</v>
      </c>
      <c r="F197" s="287" t="s">
        <v>201</v>
      </c>
      <c r="G197" s="285"/>
      <c r="H197" s="288">
        <v>1</v>
      </c>
      <c r="I197" s="289"/>
      <c r="J197" s="285"/>
      <c r="K197" s="285"/>
      <c r="L197" s="290"/>
      <c r="M197" s="291"/>
      <c r="N197" s="292"/>
      <c r="O197" s="292"/>
      <c r="P197" s="292"/>
      <c r="Q197" s="292"/>
      <c r="R197" s="292"/>
      <c r="S197" s="292"/>
      <c r="T197" s="29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94" t="s">
        <v>198</v>
      </c>
      <c r="AU197" s="294" t="s">
        <v>90</v>
      </c>
      <c r="AV197" s="15" t="s">
        <v>194</v>
      </c>
      <c r="AW197" s="15" t="s">
        <v>34</v>
      </c>
      <c r="AX197" s="15" t="s">
        <v>84</v>
      </c>
      <c r="AY197" s="294" t="s">
        <v>189</v>
      </c>
    </row>
    <row r="198" s="2" customFormat="1" ht="21.75" customHeight="1">
      <c r="A198" s="39"/>
      <c r="B198" s="40"/>
      <c r="C198" s="245" t="s">
        <v>264</v>
      </c>
      <c r="D198" s="245" t="s">
        <v>191</v>
      </c>
      <c r="E198" s="246" t="s">
        <v>265</v>
      </c>
      <c r="F198" s="247" t="s">
        <v>266</v>
      </c>
      <c r="G198" s="248" t="s">
        <v>88</v>
      </c>
      <c r="H198" s="249">
        <v>2.1000000000000001</v>
      </c>
      <c r="I198" s="250"/>
      <c r="J198" s="251">
        <f>ROUND(I198*H198,2)</f>
        <v>0</v>
      </c>
      <c r="K198" s="252"/>
      <c r="L198" s="45"/>
      <c r="M198" s="253" t="s">
        <v>1</v>
      </c>
      <c r="N198" s="254" t="s">
        <v>44</v>
      </c>
      <c r="O198" s="92"/>
      <c r="P198" s="255">
        <f>O198*H198</f>
        <v>0</v>
      </c>
      <c r="Q198" s="255">
        <v>0.12335</v>
      </c>
      <c r="R198" s="255">
        <f>Q198*H198</f>
        <v>0.25903500000000002</v>
      </c>
      <c r="S198" s="255">
        <v>0</v>
      </c>
      <c r="T198" s="25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7" t="s">
        <v>194</v>
      </c>
      <c r="AT198" s="257" t="s">
        <v>191</v>
      </c>
      <c r="AU198" s="257" t="s">
        <v>90</v>
      </c>
      <c r="AY198" s="18" t="s">
        <v>189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8" t="s">
        <v>84</v>
      </c>
      <c r="BK198" s="258">
        <f>ROUND(I198*H198,2)</f>
        <v>0</v>
      </c>
      <c r="BL198" s="18" t="s">
        <v>194</v>
      </c>
      <c r="BM198" s="257" t="s">
        <v>267</v>
      </c>
    </row>
    <row r="199" s="2" customFormat="1">
      <c r="A199" s="39"/>
      <c r="B199" s="40"/>
      <c r="C199" s="41"/>
      <c r="D199" s="259" t="s">
        <v>196</v>
      </c>
      <c r="E199" s="41"/>
      <c r="F199" s="260" t="s">
        <v>268</v>
      </c>
      <c r="G199" s="41"/>
      <c r="H199" s="41"/>
      <c r="I199" s="140"/>
      <c r="J199" s="41"/>
      <c r="K199" s="41"/>
      <c r="L199" s="45"/>
      <c r="M199" s="261"/>
      <c r="N199" s="262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196</v>
      </c>
      <c r="AU199" s="18" t="s">
        <v>90</v>
      </c>
    </row>
    <row r="200" s="13" customFormat="1">
      <c r="A200" s="13"/>
      <c r="B200" s="263"/>
      <c r="C200" s="264"/>
      <c r="D200" s="259" t="s">
        <v>198</v>
      </c>
      <c r="E200" s="265" t="s">
        <v>1</v>
      </c>
      <c r="F200" s="266" t="s">
        <v>269</v>
      </c>
      <c r="G200" s="264"/>
      <c r="H200" s="265" t="s">
        <v>1</v>
      </c>
      <c r="I200" s="267"/>
      <c r="J200" s="264"/>
      <c r="K200" s="264"/>
      <c r="L200" s="268"/>
      <c r="M200" s="269"/>
      <c r="N200" s="270"/>
      <c r="O200" s="270"/>
      <c r="P200" s="270"/>
      <c r="Q200" s="270"/>
      <c r="R200" s="270"/>
      <c r="S200" s="270"/>
      <c r="T200" s="27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2" t="s">
        <v>198</v>
      </c>
      <c r="AU200" s="272" t="s">
        <v>90</v>
      </c>
      <c r="AV200" s="13" t="s">
        <v>84</v>
      </c>
      <c r="AW200" s="13" t="s">
        <v>34</v>
      </c>
      <c r="AX200" s="13" t="s">
        <v>79</v>
      </c>
      <c r="AY200" s="272" t="s">
        <v>189</v>
      </c>
    </row>
    <row r="201" s="14" customFormat="1">
      <c r="A201" s="14"/>
      <c r="B201" s="273"/>
      <c r="C201" s="274"/>
      <c r="D201" s="259" t="s">
        <v>198</v>
      </c>
      <c r="E201" s="275" t="s">
        <v>1</v>
      </c>
      <c r="F201" s="276" t="s">
        <v>270</v>
      </c>
      <c r="G201" s="274"/>
      <c r="H201" s="277">
        <v>1.05</v>
      </c>
      <c r="I201" s="278"/>
      <c r="J201" s="274"/>
      <c r="K201" s="274"/>
      <c r="L201" s="279"/>
      <c r="M201" s="280"/>
      <c r="N201" s="281"/>
      <c r="O201" s="281"/>
      <c r="P201" s="281"/>
      <c r="Q201" s="281"/>
      <c r="R201" s="281"/>
      <c r="S201" s="281"/>
      <c r="T201" s="28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3" t="s">
        <v>198</v>
      </c>
      <c r="AU201" s="283" t="s">
        <v>90</v>
      </c>
      <c r="AV201" s="14" t="s">
        <v>90</v>
      </c>
      <c r="AW201" s="14" t="s">
        <v>34</v>
      </c>
      <c r="AX201" s="14" t="s">
        <v>79</v>
      </c>
      <c r="AY201" s="283" t="s">
        <v>189</v>
      </c>
    </row>
    <row r="202" s="13" customFormat="1">
      <c r="A202" s="13"/>
      <c r="B202" s="263"/>
      <c r="C202" s="264"/>
      <c r="D202" s="259" t="s">
        <v>198</v>
      </c>
      <c r="E202" s="265" t="s">
        <v>1</v>
      </c>
      <c r="F202" s="266" t="s">
        <v>271</v>
      </c>
      <c r="G202" s="264"/>
      <c r="H202" s="265" t="s">
        <v>1</v>
      </c>
      <c r="I202" s="267"/>
      <c r="J202" s="264"/>
      <c r="K202" s="264"/>
      <c r="L202" s="268"/>
      <c r="M202" s="269"/>
      <c r="N202" s="270"/>
      <c r="O202" s="270"/>
      <c r="P202" s="270"/>
      <c r="Q202" s="270"/>
      <c r="R202" s="270"/>
      <c r="S202" s="270"/>
      <c r="T202" s="27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2" t="s">
        <v>198</v>
      </c>
      <c r="AU202" s="272" t="s">
        <v>90</v>
      </c>
      <c r="AV202" s="13" t="s">
        <v>84</v>
      </c>
      <c r="AW202" s="13" t="s">
        <v>34</v>
      </c>
      <c r="AX202" s="13" t="s">
        <v>79</v>
      </c>
      <c r="AY202" s="272" t="s">
        <v>189</v>
      </c>
    </row>
    <row r="203" s="14" customFormat="1">
      <c r="A203" s="14"/>
      <c r="B203" s="273"/>
      <c r="C203" s="274"/>
      <c r="D203" s="259" t="s">
        <v>198</v>
      </c>
      <c r="E203" s="275" t="s">
        <v>1</v>
      </c>
      <c r="F203" s="276" t="s">
        <v>270</v>
      </c>
      <c r="G203" s="274"/>
      <c r="H203" s="277">
        <v>1.05</v>
      </c>
      <c r="I203" s="278"/>
      <c r="J203" s="274"/>
      <c r="K203" s="274"/>
      <c r="L203" s="279"/>
      <c r="M203" s="280"/>
      <c r="N203" s="281"/>
      <c r="O203" s="281"/>
      <c r="P203" s="281"/>
      <c r="Q203" s="281"/>
      <c r="R203" s="281"/>
      <c r="S203" s="281"/>
      <c r="T203" s="28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3" t="s">
        <v>198</v>
      </c>
      <c r="AU203" s="283" t="s">
        <v>90</v>
      </c>
      <c r="AV203" s="14" t="s">
        <v>90</v>
      </c>
      <c r="AW203" s="14" t="s">
        <v>34</v>
      </c>
      <c r="AX203" s="14" t="s">
        <v>79</v>
      </c>
      <c r="AY203" s="283" t="s">
        <v>189</v>
      </c>
    </row>
    <row r="204" s="15" customFormat="1">
      <c r="A204" s="15"/>
      <c r="B204" s="284"/>
      <c r="C204" s="285"/>
      <c r="D204" s="259" t="s">
        <v>198</v>
      </c>
      <c r="E204" s="286" t="s">
        <v>1</v>
      </c>
      <c r="F204" s="287" t="s">
        <v>201</v>
      </c>
      <c r="G204" s="285"/>
      <c r="H204" s="288">
        <v>2.1000000000000001</v>
      </c>
      <c r="I204" s="289"/>
      <c r="J204" s="285"/>
      <c r="K204" s="285"/>
      <c r="L204" s="290"/>
      <c r="M204" s="291"/>
      <c r="N204" s="292"/>
      <c r="O204" s="292"/>
      <c r="P204" s="292"/>
      <c r="Q204" s="292"/>
      <c r="R204" s="292"/>
      <c r="S204" s="292"/>
      <c r="T204" s="29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4" t="s">
        <v>198</v>
      </c>
      <c r="AU204" s="294" t="s">
        <v>90</v>
      </c>
      <c r="AV204" s="15" t="s">
        <v>194</v>
      </c>
      <c r="AW204" s="15" t="s">
        <v>34</v>
      </c>
      <c r="AX204" s="15" t="s">
        <v>84</v>
      </c>
      <c r="AY204" s="294" t="s">
        <v>189</v>
      </c>
    </row>
    <row r="205" s="2" customFormat="1" ht="21.75" customHeight="1">
      <c r="A205" s="39"/>
      <c r="B205" s="40"/>
      <c r="C205" s="245" t="s">
        <v>272</v>
      </c>
      <c r="D205" s="245" t="s">
        <v>191</v>
      </c>
      <c r="E205" s="246" t="s">
        <v>273</v>
      </c>
      <c r="F205" s="247" t="s">
        <v>274</v>
      </c>
      <c r="G205" s="248" t="s">
        <v>88</v>
      </c>
      <c r="H205" s="249">
        <v>1.47</v>
      </c>
      <c r="I205" s="250"/>
      <c r="J205" s="251">
        <f>ROUND(I205*H205,2)</f>
        <v>0</v>
      </c>
      <c r="K205" s="252"/>
      <c r="L205" s="45"/>
      <c r="M205" s="253" t="s">
        <v>1</v>
      </c>
      <c r="N205" s="254" t="s">
        <v>44</v>
      </c>
      <c r="O205" s="92"/>
      <c r="P205" s="255">
        <f>O205*H205</f>
        <v>0</v>
      </c>
      <c r="Q205" s="255">
        <v>0.25364999999999999</v>
      </c>
      <c r="R205" s="255">
        <f>Q205*H205</f>
        <v>0.37286549999999996</v>
      </c>
      <c r="S205" s="255">
        <v>0</v>
      </c>
      <c r="T205" s="25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7" t="s">
        <v>194</v>
      </c>
      <c r="AT205" s="257" t="s">
        <v>191</v>
      </c>
      <c r="AU205" s="257" t="s">
        <v>90</v>
      </c>
      <c r="AY205" s="18" t="s">
        <v>189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8" t="s">
        <v>84</v>
      </c>
      <c r="BK205" s="258">
        <f>ROUND(I205*H205,2)</f>
        <v>0</v>
      </c>
      <c r="BL205" s="18" t="s">
        <v>194</v>
      </c>
      <c r="BM205" s="257" t="s">
        <v>275</v>
      </c>
    </row>
    <row r="206" s="2" customFormat="1">
      <c r="A206" s="39"/>
      <c r="B206" s="40"/>
      <c r="C206" s="41"/>
      <c r="D206" s="259" t="s">
        <v>196</v>
      </c>
      <c r="E206" s="41"/>
      <c r="F206" s="260" t="s">
        <v>276</v>
      </c>
      <c r="G206" s="41"/>
      <c r="H206" s="41"/>
      <c r="I206" s="140"/>
      <c r="J206" s="41"/>
      <c r="K206" s="41"/>
      <c r="L206" s="45"/>
      <c r="M206" s="261"/>
      <c r="N206" s="262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196</v>
      </c>
      <c r="AU206" s="18" t="s">
        <v>90</v>
      </c>
    </row>
    <row r="207" s="13" customFormat="1">
      <c r="A207" s="13"/>
      <c r="B207" s="263"/>
      <c r="C207" s="264"/>
      <c r="D207" s="259" t="s">
        <v>198</v>
      </c>
      <c r="E207" s="265" t="s">
        <v>1</v>
      </c>
      <c r="F207" s="266" t="s">
        <v>277</v>
      </c>
      <c r="G207" s="264"/>
      <c r="H207" s="265" t="s">
        <v>1</v>
      </c>
      <c r="I207" s="267"/>
      <c r="J207" s="264"/>
      <c r="K207" s="264"/>
      <c r="L207" s="268"/>
      <c r="M207" s="269"/>
      <c r="N207" s="270"/>
      <c r="O207" s="270"/>
      <c r="P207" s="270"/>
      <c r="Q207" s="270"/>
      <c r="R207" s="270"/>
      <c r="S207" s="270"/>
      <c r="T207" s="27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2" t="s">
        <v>198</v>
      </c>
      <c r="AU207" s="272" t="s">
        <v>90</v>
      </c>
      <c r="AV207" s="13" t="s">
        <v>84</v>
      </c>
      <c r="AW207" s="13" t="s">
        <v>34</v>
      </c>
      <c r="AX207" s="13" t="s">
        <v>79</v>
      </c>
      <c r="AY207" s="272" t="s">
        <v>189</v>
      </c>
    </row>
    <row r="208" s="14" customFormat="1">
      <c r="A208" s="14"/>
      <c r="B208" s="273"/>
      <c r="C208" s="274"/>
      <c r="D208" s="259" t="s">
        <v>198</v>
      </c>
      <c r="E208" s="275" t="s">
        <v>1</v>
      </c>
      <c r="F208" s="276" t="s">
        <v>278</v>
      </c>
      <c r="G208" s="274"/>
      <c r="H208" s="277">
        <v>0.20999999999999999</v>
      </c>
      <c r="I208" s="278"/>
      <c r="J208" s="274"/>
      <c r="K208" s="274"/>
      <c r="L208" s="279"/>
      <c r="M208" s="280"/>
      <c r="N208" s="281"/>
      <c r="O208" s="281"/>
      <c r="P208" s="281"/>
      <c r="Q208" s="281"/>
      <c r="R208" s="281"/>
      <c r="S208" s="281"/>
      <c r="T208" s="28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3" t="s">
        <v>198</v>
      </c>
      <c r="AU208" s="283" t="s">
        <v>90</v>
      </c>
      <c r="AV208" s="14" t="s">
        <v>90</v>
      </c>
      <c r="AW208" s="14" t="s">
        <v>34</v>
      </c>
      <c r="AX208" s="14" t="s">
        <v>79</v>
      </c>
      <c r="AY208" s="283" t="s">
        <v>189</v>
      </c>
    </row>
    <row r="209" s="13" customFormat="1">
      <c r="A209" s="13"/>
      <c r="B209" s="263"/>
      <c r="C209" s="264"/>
      <c r="D209" s="259" t="s">
        <v>198</v>
      </c>
      <c r="E209" s="265" t="s">
        <v>1</v>
      </c>
      <c r="F209" s="266" t="s">
        <v>279</v>
      </c>
      <c r="G209" s="264"/>
      <c r="H209" s="265" t="s">
        <v>1</v>
      </c>
      <c r="I209" s="267"/>
      <c r="J209" s="264"/>
      <c r="K209" s="264"/>
      <c r="L209" s="268"/>
      <c r="M209" s="269"/>
      <c r="N209" s="270"/>
      <c r="O209" s="270"/>
      <c r="P209" s="270"/>
      <c r="Q209" s="270"/>
      <c r="R209" s="270"/>
      <c r="S209" s="270"/>
      <c r="T209" s="27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2" t="s">
        <v>198</v>
      </c>
      <c r="AU209" s="272" t="s">
        <v>90</v>
      </c>
      <c r="AV209" s="13" t="s">
        <v>84</v>
      </c>
      <c r="AW209" s="13" t="s">
        <v>34</v>
      </c>
      <c r="AX209" s="13" t="s">
        <v>79</v>
      </c>
      <c r="AY209" s="272" t="s">
        <v>189</v>
      </c>
    </row>
    <row r="210" s="14" customFormat="1">
      <c r="A210" s="14"/>
      <c r="B210" s="273"/>
      <c r="C210" s="274"/>
      <c r="D210" s="259" t="s">
        <v>198</v>
      </c>
      <c r="E210" s="275" t="s">
        <v>1</v>
      </c>
      <c r="F210" s="276" t="s">
        <v>280</v>
      </c>
      <c r="G210" s="274"/>
      <c r="H210" s="277">
        <v>1.26</v>
      </c>
      <c r="I210" s="278"/>
      <c r="J210" s="274"/>
      <c r="K210" s="274"/>
      <c r="L210" s="279"/>
      <c r="M210" s="280"/>
      <c r="N210" s="281"/>
      <c r="O210" s="281"/>
      <c r="P210" s="281"/>
      <c r="Q210" s="281"/>
      <c r="R210" s="281"/>
      <c r="S210" s="281"/>
      <c r="T210" s="28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3" t="s">
        <v>198</v>
      </c>
      <c r="AU210" s="283" t="s">
        <v>90</v>
      </c>
      <c r="AV210" s="14" t="s">
        <v>90</v>
      </c>
      <c r="AW210" s="14" t="s">
        <v>34</v>
      </c>
      <c r="AX210" s="14" t="s">
        <v>79</v>
      </c>
      <c r="AY210" s="283" t="s">
        <v>189</v>
      </c>
    </row>
    <row r="211" s="15" customFormat="1">
      <c r="A211" s="15"/>
      <c r="B211" s="284"/>
      <c r="C211" s="285"/>
      <c r="D211" s="259" t="s">
        <v>198</v>
      </c>
      <c r="E211" s="286" t="s">
        <v>1</v>
      </c>
      <c r="F211" s="287" t="s">
        <v>201</v>
      </c>
      <c r="G211" s="285"/>
      <c r="H211" s="288">
        <v>1.47</v>
      </c>
      <c r="I211" s="289"/>
      <c r="J211" s="285"/>
      <c r="K211" s="285"/>
      <c r="L211" s="290"/>
      <c r="M211" s="291"/>
      <c r="N211" s="292"/>
      <c r="O211" s="292"/>
      <c r="P211" s="292"/>
      <c r="Q211" s="292"/>
      <c r="R211" s="292"/>
      <c r="S211" s="292"/>
      <c r="T211" s="29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94" t="s">
        <v>198</v>
      </c>
      <c r="AU211" s="294" t="s">
        <v>90</v>
      </c>
      <c r="AV211" s="15" t="s">
        <v>194</v>
      </c>
      <c r="AW211" s="15" t="s">
        <v>34</v>
      </c>
      <c r="AX211" s="15" t="s">
        <v>84</v>
      </c>
      <c r="AY211" s="294" t="s">
        <v>189</v>
      </c>
    </row>
    <row r="212" s="12" customFormat="1" ht="22.8" customHeight="1">
      <c r="A212" s="12"/>
      <c r="B212" s="229"/>
      <c r="C212" s="230"/>
      <c r="D212" s="231" t="s">
        <v>78</v>
      </c>
      <c r="E212" s="243" t="s">
        <v>194</v>
      </c>
      <c r="F212" s="243" t="s">
        <v>281</v>
      </c>
      <c r="G212" s="230"/>
      <c r="H212" s="230"/>
      <c r="I212" s="233"/>
      <c r="J212" s="244">
        <f>BK212</f>
        <v>0</v>
      </c>
      <c r="K212" s="230"/>
      <c r="L212" s="235"/>
      <c r="M212" s="236"/>
      <c r="N212" s="237"/>
      <c r="O212" s="237"/>
      <c r="P212" s="238">
        <f>SUM(P213:P227)</f>
        <v>0</v>
      </c>
      <c r="Q212" s="237"/>
      <c r="R212" s="238">
        <f>SUM(R213:R227)</f>
        <v>7.0376786400000002</v>
      </c>
      <c r="S212" s="237"/>
      <c r="T212" s="239">
        <f>SUM(T213:T227)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40" t="s">
        <v>84</v>
      </c>
      <c r="AT212" s="241" t="s">
        <v>78</v>
      </c>
      <c r="AU212" s="241" t="s">
        <v>84</v>
      </c>
      <c r="AY212" s="240" t="s">
        <v>189</v>
      </c>
      <c r="BK212" s="242">
        <f>SUM(BK213:BK227)</f>
        <v>0</v>
      </c>
    </row>
    <row r="213" s="2" customFormat="1" ht="16.5" customHeight="1">
      <c r="A213" s="39"/>
      <c r="B213" s="40"/>
      <c r="C213" s="245" t="s">
        <v>282</v>
      </c>
      <c r="D213" s="245" t="s">
        <v>191</v>
      </c>
      <c r="E213" s="246" t="s">
        <v>283</v>
      </c>
      <c r="F213" s="247" t="s">
        <v>284</v>
      </c>
      <c r="G213" s="248" t="s">
        <v>122</v>
      </c>
      <c r="H213" s="249">
        <v>2.7360000000000002</v>
      </c>
      <c r="I213" s="250"/>
      <c r="J213" s="251">
        <f>ROUND(I213*H213,2)</f>
        <v>0</v>
      </c>
      <c r="K213" s="252"/>
      <c r="L213" s="45"/>
      <c r="M213" s="253" t="s">
        <v>1</v>
      </c>
      <c r="N213" s="254" t="s">
        <v>44</v>
      </c>
      <c r="O213" s="92"/>
      <c r="P213" s="255">
        <f>O213*H213</f>
        <v>0</v>
      </c>
      <c r="Q213" s="255">
        <v>2.4533999999999998</v>
      </c>
      <c r="R213" s="255">
        <f>Q213*H213</f>
        <v>6.7125024</v>
      </c>
      <c r="S213" s="255">
        <v>0</v>
      </c>
      <c r="T213" s="25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7" t="s">
        <v>194</v>
      </c>
      <c r="AT213" s="257" t="s">
        <v>191</v>
      </c>
      <c r="AU213" s="257" t="s">
        <v>90</v>
      </c>
      <c r="AY213" s="18" t="s">
        <v>189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8" t="s">
        <v>84</v>
      </c>
      <c r="BK213" s="258">
        <f>ROUND(I213*H213,2)</f>
        <v>0</v>
      </c>
      <c r="BL213" s="18" t="s">
        <v>194</v>
      </c>
      <c r="BM213" s="257" t="s">
        <v>285</v>
      </c>
    </row>
    <row r="214" s="2" customFormat="1">
      <c r="A214" s="39"/>
      <c r="B214" s="40"/>
      <c r="C214" s="41"/>
      <c r="D214" s="259" t="s">
        <v>196</v>
      </c>
      <c r="E214" s="41"/>
      <c r="F214" s="260" t="s">
        <v>286</v>
      </c>
      <c r="G214" s="41"/>
      <c r="H214" s="41"/>
      <c r="I214" s="140"/>
      <c r="J214" s="41"/>
      <c r="K214" s="41"/>
      <c r="L214" s="45"/>
      <c r="M214" s="261"/>
      <c r="N214" s="262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196</v>
      </c>
      <c r="AU214" s="18" t="s">
        <v>90</v>
      </c>
    </row>
    <row r="215" s="13" customFormat="1">
      <c r="A215" s="13"/>
      <c r="B215" s="263"/>
      <c r="C215" s="264"/>
      <c r="D215" s="259" t="s">
        <v>198</v>
      </c>
      <c r="E215" s="265" t="s">
        <v>1</v>
      </c>
      <c r="F215" s="266" t="s">
        <v>287</v>
      </c>
      <c r="G215" s="264"/>
      <c r="H215" s="265" t="s">
        <v>1</v>
      </c>
      <c r="I215" s="267"/>
      <c r="J215" s="264"/>
      <c r="K215" s="264"/>
      <c r="L215" s="268"/>
      <c r="M215" s="269"/>
      <c r="N215" s="270"/>
      <c r="O215" s="270"/>
      <c r="P215" s="270"/>
      <c r="Q215" s="270"/>
      <c r="R215" s="270"/>
      <c r="S215" s="270"/>
      <c r="T215" s="27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2" t="s">
        <v>198</v>
      </c>
      <c r="AU215" s="272" t="s">
        <v>90</v>
      </c>
      <c r="AV215" s="13" t="s">
        <v>84</v>
      </c>
      <c r="AW215" s="13" t="s">
        <v>34</v>
      </c>
      <c r="AX215" s="13" t="s">
        <v>79</v>
      </c>
      <c r="AY215" s="272" t="s">
        <v>189</v>
      </c>
    </row>
    <row r="216" s="14" customFormat="1">
      <c r="A216" s="14"/>
      <c r="B216" s="273"/>
      <c r="C216" s="274"/>
      <c r="D216" s="259" t="s">
        <v>198</v>
      </c>
      <c r="E216" s="275" t="s">
        <v>1</v>
      </c>
      <c r="F216" s="276" t="s">
        <v>288</v>
      </c>
      <c r="G216" s="274"/>
      <c r="H216" s="277">
        <v>2.7360000000000002</v>
      </c>
      <c r="I216" s="278"/>
      <c r="J216" s="274"/>
      <c r="K216" s="274"/>
      <c r="L216" s="279"/>
      <c r="M216" s="280"/>
      <c r="N216" s="281"/>
      <c r="O216" s="281"/>
      <c r="P216" s="281"/>
      <c r="Q216" s="281"/>
      <c r="R216" s="281"/>
      <c r="S216" s="281"/>
      <c r="T216" s="28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3" t="s">
        <v>198</v>
      </c>
      <c r="AU216" s="283" t="s">
        <v>90</v>
      </c>
      <c r="AV216" s="14" t="s">
        <v>90</v>
      </c>
      <c r="AW216" s="14" t="s">
        <v>34</v>
      </c>
      <c r="AX216" s="14" t="s">
        <v>79</v>
      </c>
      <c r="AY216" s="283" t="s">
        <v>189</v>
      </c>
    </row>
    <row r="217" s="15" customFormat="1">
      <c r="A217" s="15"/>
      <c r="B217" s="284"/>
      <c r="C217" s="285"/>
      <c r="D217" s="259" t="s">
        <v>198</v>
      </c>
      <c r="E217" s="286" t="s">
        <v>1</v>
      </c>
      <c r="F217" s="287" t="s">
        <v>201</v>
      </c>
      <c r="G217" s="285"/>
      <c r="H217" s="288">
        <v>2.7360000000000002</v>
      </c>
      <c r="I217" s="289"/>
      <c r="J217" s="285"/>
      <c r="K217" s="285"/>
      <c r="L217" s="290"/>
      <c r="M217" s="291"/>
      <c r="N217" s="292"/>
      <c r="O217" s="292"/>
      <c r="P217" s="292"/>
      <c r="Q217" s="292"/>
      <c r="R217" s="292"/>
      <c r="S217" s="292"/>
      <c r="T217" s="29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94" t="s">
        <v>198</v>
      </c>
      <c r="AU217" s="294" t="s">
        <v>90</v>
      </c>
      <c r="AV217" s="15" t="s">
        <v>194</v>
      </c>
      <c r="AW217" s="15" t="s">
        <v>34</v>
      </c>
      <c r="AX217" s="15" t="s">
        <v>84</v>
      </c>
      <c r="AY217" s="294" t="s">
        <v>189</v>
      </c>
    </row>
    <row r="218" s="2" customFormat="1" ht="16.5" customHeight="1">
      <c r="A218" s="39"/>
      <c r="B218" s="40"/>
      <c r="C218" s="245" t="s">
        <v>8</v>
      </c>
      <c r="D218" s="245" t="s">
        <v>191</v>
      </c>
      <c r="E218" s="246" t="s">
        <v>289</v>
      </c>
      <c r="F218" s="247" t="s">
        <v>290</v>
      </c>
      <c r="G218" s="248" t="s">
        <v>88</v>
      </c>
      <c r="H218" s="249">
        <v>18.239999999999998</v>
      </c>
      <c r="I218" s="250"/>
      <c r="J218" s="251">
        <f>ROUND(I218*H218,2)</f>
        <v>0</v>
      </c>
      <c r="K218" s="252"/>
      <c r="L218" s="45"/>
      <c r="M218" s="253" t="s">
        <v>1</v>
      </c>
      <c r="N218" s="254" t="s">
        <v>44</v>
      </c>
      <c r="O218" s="92"/>
      <c r="P218" s="255">
        <f>O218*H218</f>
        <v>0</v>
      </c>
      <c r="Q218" s="255">
        <v>0.0051900000000000002</v>
      </c>
      <c r="R218" s="255">
        <f>Q218*H218</f>
        <v>0.094665599999999989</v>
      </c>
      <c r="S218" s="255">
        <v>0</v>
      </c>
      <c r="T218" s="25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7" t="s">
        <v>194</v>
      </c>
      <c r="AT218" s="257" t="s">
        <v>191</v>
      </c>
      <c r="AU218" s="257" t="s">
        <v>90</v>
      </c>
      <c r="AY218" s="18" t="s">
        <v>189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8" t="s">
        <v>84</v>
      </c>
      <c r="BK218" s="258">
        <f>ROUND(I218*H218,2)</f>
        <v>0</v>
      </c>
      <c r="BL218" s="18" t="s">
        <v>194</v>
      </c>
      <c r="BM218" s="257" t="s">
        <v>291</v>
      </c>
    </row>
    <row r="219" s="2" customFormat="1">
      <c r="A219" s="39"/>
      <c r="B219" s="40"/>
      <c r="C219" s="41"/>
      <c r="D219" s="259" t="s">
        <v>196</v>
      </c>
      <c r="E219" s="41"/>
      <c r="F219" s="260" t="s">
        <v>292</v>
      </c>
      <c r="G219" s="41"/>
      <c r="H219" s="41"/>
      <c r="I219" s="140"/>
      <c r="J219" s="41"/>
      <c r="K219" s="41"/>
      <c r="L219" s="45"/>
      <c r="M219" s="261"/>
      <c r="N219" s="262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196</v>
      </c>
      <c r="AU219" s="18" t="s">
        <v>90</v>
      </c>
    </row>
    <row r="220" s="14" customFormat="1">
      <c r="A220" s="14"/>
      <c r="B220" s="273"/>
      <c r="C220" s="274"/>
      <c r="D220" s="259" t="s">
        <v>198</v>
      </c>
      <c r="E220" s="275" t="s">
        <v>1</v>
      </c>
      <c r="F220" s="276" t="s">
        <v>293</v>
      </c>
      <c r="G220" s="274"/>
      <c r="H220" s="277">
        <v>18.239999999999998</v>
      </c>
      <c r="I220" s="278"/>
      <c r="J220" s="274"/>
      <c r="K220" s="274"/>
      <c r="L220" s="279"/>
      <c r="M220" s="280"/>
      <c r="N220" s="281"/>
      <c r="O220" s="281"/>
      <c r="P220" s="281"/>
      <c r="Q220" s="281"/>
      <c r="R220" s="281"/>
      <c r="S220" s="281"/>
      <c r="T220" s="28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3" t="s">
        <v>198</v>
      </c>
      <c r="AU220" s="283" t="s">
        <v>90</v>
      </c>
      <c r="AV220" s="14" t="s">
        <v>90</v>
      </c>
      <c r="AW220" s="14" t="s">
        <v>34</v>
      </c>
      <c r="AX220" s="14" t="s">
        <v>79</v>
      </c>
      <c r="AY220" s="283" t="s">
        <v>189</v>
      </c>
    </row>
    <row r="221" s="15" customFormat="1">
      <c r="A221" s="15"/>
      <c r="B221" s="284"/>
      <c r="C221" s="285"/>
      <c r="D221" s="259" t="s">
        <v>198</v>
      </c>
      <c r="E221" s="286" t="s">
        <v>1</v>
      </c>
      <c r="F221" s="287" t="s">
        <v>201</v>
      </c>
      <c r="G221" s="285"/>
      <c r="H221" s="288">
        <v>18.239999999999998</v>
      </c>
      <c r="I221" s="289"/>
      <c r="J221" s="285"/>
      <c r="K221" s="285"/>
      <c r="L221" s="290"/>
      <c r="M221" s="291"/>
      <c r="N221" s="292"/>
      <c r="O221" s="292"/>
      <c r="P221" s="292"/>
      <c r="Q221" s="292"/>
      <c r="R221" s="292"/>
      <c r="S221" s="292"/>
      <c r="T221" s="29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4" t="s">
        <v>198</v>
      </c>
      <c r="AU221" s="294" t="s">
        <v>90</v>
      </c>
      <c r="AV221" s="15" t="s">
        <v>194</v>
      </c>
      <c r="AW221" s="15" t="s">
        <v>34</v>
      </c>
      <c r="AX221" s="15" t="s">
        <v>84</v>
      </c>
      <c r="AY221" s="294" t="s">
        <v>189</v>
      </c>
    </row>
    <row r="222" s="2" customFormat="1" ht="16.5" customHeight="1">
      <c r="A222" s="39"/>
      <c r="B222" s="40"/>
      <c r="C222" s="245" t="s">
        <v>294</v>
      </c>
      <c r="D222" s="245" t="s">
        <v>191</v>
      </c>
      <c r="E222" s="246" t="s">
        <v>295</v>
      </c>
      <c r="F222" s="247" t="s">
        <v>296</v>
      </c>
      <c r="G222" s="248" t="s">
        <v>88</v>
      </c>
      <c r="H222" s="249">
        <v>18.239999999999998</v>
      </c>
      <c r="I222" s="250"/>
      <c r="J222" s="251">
        <f>ROUND(I222*H222,2)</f>
        <v>0</v>
      </c>
      <c r="K222" s="252"/>
      <c r="L222" s="45"/>
      <c r="M222" s="253" t="s">
        <v>1</v>
      </c>
      <c r="N222" s="254" t="s">
        <v>44</v>
      </c>
      <c r="O222" s="92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7" t="s">
        <v>194</v>
      </c>
      <c r="AT222" s="257" t="s">
        <v>191</v>
      </c>
      <c r="AU222" s="257" t="s">
        <v>90</v>
      </c>
      <c r="AY222" s="18" t="s">
        <v>189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8" t="s">
        <v>84</v>
      </c>
      <c r="BK222" s="258">
        <f>ROUND(I222*H222,2)</f>
        <v>0</v>
      </c>
      <c r="BL222" s="18" t="s">
        <v>194</v>
      </c>
      <c r="BM222" s="257" t="s">
        <v>297</v>
      </c>
    </row>
    <row r="223" s="2" customFormat="1">
      <c r="A223" s="39"/>
      <c r="B223" s="40"/>
      <c r="C223" s="41"/>
      <c r="D223" s="259" t="s">
        <v>196</v>
      </c>
      <c r="E223" s="41"/>
      <c r="F223" s="260" t="s">
        <v>298</v>
      </c>
      <c r="G223" s="41"/>
      <c r="H223" s="41"/>
      <c r="I223" s="140"/>
      <c r="J223" s="41"/>
      <c r="K223" s="41"/>
      <c r="L223" s="45"/>
      <c r="M223" s="261"/>
      <c r="N223" s="262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196</v>
      </c>
      <c r="AU223" s="18" t="s">
        <v>90</v>
      </c>
    </row>
    <row r="224" s="2" customFormat="1" ht="21.75" customHeight="1">
      <c r="A224" s="39"/>
      <c r="B224" s="40"/>
      <c r="C224" s="245" t="s">
        <v>299</v>
      </c>
      <c r="D224" s="245" t="s">
        <v>191</v>
      </c>
      <c r="E224" s="246" t="s">
        <v>300</v>
      </c>
      <c r="F224" s="247" t="s">
        <v>301</v>
      </c>
      <c r="G224" s="248" t="s">
        <v>225</v>
      </c>
      <c r="H224" s="249">
        <v>0.219</v>
      </c>
      <c r="I224" s="250"/>
      <c r="J224" s="251">
        <f>ROUND(I224*H224,2)</f>
        <v>0</v>
      </c>
      <c r="K224" s="252"/>
      <c r="L224" s="45"/>
      <c r="M224" s="253" t="s">
        <v>1</v>
      </c>
      <c r="N224" s="254" t="s">
        <v>44</v>
      </c>
      <c r="O224" s="92"/>
      <c r="P224" s="255">
        <f>O224*H224</f>
        <v>0</v>
      </c>
      <c r="Q224" s="255">
        <v>1.0525599999999999</v>
      </c>
      <c r="R224" s="255">
        <f>Q224*H224</f>
        <v>0.23051063999999999</v>
      </c>
      <c r="S224" s="255">
        <v>0</v>
      </c>
      <c r="T224" s="25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7" t="s">
        <v>194</v>
      </c>
      <c r="AT224" s="257" t="s">
        <v>191</v>
      </c>
      <c r="AU224" s="257" t="s">
        <v>90</v>
      </c>
      <c r="AY224" s="18" t="s">
        <v>189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8" t="s">
        <v>84</v>
      </c>
      <c r="BK224" s="258">
        <f>ROUND(I224*H224,2)</f>
        <v>0</v>
      </c>
      <c r="BL224" s="18" t="s">
        <v>194</v>
      </c>
      <c r="BM224" s="257" t="s">
        <v>302</v>
      </c>
    </row>
    <row r="225" s="2" customFormat="1">
      <c r="A225" s="39"/>
      <c r="B225" s="40"/>
      <c r="C225" s="41"/>
      <c r="D225" s="259" t="s">
        <v>196</v>
      </c>
      <c r="E225" s="41"/>
      <c r="F225" s="260" t="s">
        <v>303</v>
      </c>
      <c r="G225" s="41"/>
      <c r="H225" s="41"/>
      <c r="I225" s="140"/>
      <c r="J225" s="41"/>
      <c r="K225" s="41"/>
      <c r="L225" s="45"/>
      <c r="M225" s="261"/>
      <c r="N225" s="262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196</v>
      </c>
      <c r="AU225" s="18" t="s">
        <v>90</v>
      </c>
    </row>
    <row r="226" s="14" customFormat="1">
      <c r="A226" s="14"/>
      <c r="B226" s="273"/>
      <c r="C226" s="274"/>
      <c r="D226" s="259" t="s">
        <v>198</v>
      </c>
      <c r="E226" s="275" t="s">
        <v>1</v>
      </c>
      <c r="F226" s="276" t="s">
        <v>304</v>
      </c>
      <c r="G226" s="274"/>
      <c r="H226" s="277">
        <v>0.219</v>
      </c>
      <c r="I226" s="278"/>
      <c r="J226" s="274"/>
      <c r="K226" s="274"/>
      <c r="L226" s="279"/>
      <c r="M226" s="280"/>
      <c r="N226" s="281"/>
      <c r="O226" s="281"/>
      <c r="P226" s="281"/>
      <c r="Q226" s="281"/>
      <c r="R226" s="281"/>
      <c r="S226" s="281"/>
      <c r="T226" s="28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3" t="s">
        <v>198</v>
      </c>
      <c r="AU226" s="283" t="s">
        <v>90</v>
      </c>
      <c r="AV226" s="14" t="s">
        <v>90</v>
      </c>
      <c r="AW226" s="14" t="s">
        <v>34</v>
      </c>
      <c r="AX226" s="14" t="s">
        <v>79</v>
      </c>
      <c r="AY226" s="283" t="s">
        <v>189</v>
      </c>
    </row>
    <row r="227" s="15" customFormat="1">
      <c r="A227" s="15"/>
      <c r="B227" s="284"/>
      <c r="C227" s="285"/>
      <c r="D227" s="259" t="s">
        <v>198</v>
      </c>
      <c r="E227" s="286" t="s">
        <v>1</v>
      </c>
      <c r="F227" s="287" t="s">
        <v>201</v>
      </c>
      <c r="G227" s="285"/>
      <c r="H227" s="288">
        <v>0.219</v>
      </c>
      <c r="I227" s="289"/>
      <c r="J227" s="285"/>
      <c r="K227" s="285"/>
      <c r="L227" s="290"/>
      <c r="M227" s="291"/>
      <c r="N227" s="292"/>
      <c r="O227" s="292"/>
      <c r="P227" s="292"/>
      <c r="Q227" s="292"/>
      <c r="R227" s="292"/>
      <c r="S227" s="292"/>
      <c r="T227" s="29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4" t="s">
        <v>198</v>
      </c>
      <c r="AU227" s="294" t="s">
        <v>90</v>
      </c>
      <c r="AV227" s="15" t="s">
        <v>194</v>
      </c>
      <c r="AW227" s="15" t="s">
        <v>34</v>
      </c>
      <c r="AX227" s="15" t="s">
        <v>84</v>
      </c>
      <c r="AY227" s="294" t="s">
        <v>189</v>
      </c>
    </row>
    <row r="228" s="12" customFormat="1" ht="22.8" customHeight="1">
      <c r="A228" s="12"/>
      <c r="B228" s="229"/>
      <c r="C228" s="230"/>
      <c r="D228" s="231" t="s">
        <v>78</v>
      </c>
      <c r="E228" s="243" t="s">
        <v>222</v>
      </c>
      <c r="F228" s="243" t="s">
        <v>305</v>
      </c>
      <c r="G228" s="230"/>
      <c r="H228" s="230"/>
      <c r="I228" s="233"/>
      <c r="J228" s="244">
        <f>BK228</f>
        <v>0</v>
      </c>
      <c r="K228" s="230"/>
      <c r="L228" s="235"/>
      <c r="M228" s="236"/>
      <c r="N228" s="237"/>
      <c r="O228" s="237"/>
      <c r="P228" s="238">
        <f>SUM(P229:P485)</f>
        <v>0</v>
      </c>
      <c r="Q228" s="237"/>
      <c r="R228" s="238">
        <f>SUM(R229:R485)</f>
        <v>42.013955890000005</v>
      </c>
      <c r="S228" s="237"/>
      <c r="T228" s="239">
        <f>SUM(T229:T485)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40" t="s">
        <v>84</v>
      </c>
      <c r="AT228" s="241" t="s">
        <v>78</v>
      </c>
      <c r="AU228" s="241" t="s">
        <v>84</v>
      </c>
      <c r="AY228" s="240" t="s">
        <v>189</v>
      </c>
      <c r="BK228" s="242">
        <f>SUM(BK229:BK485)</f>
        <v>0</v>
      </c>
    </row>
    <row r="229" s="2" customFormat="1" ht="21.75" customHeight="1">
      <c r="A229" s="39"/>
      <c r="B229" s="40"/>
      <c r="C229" s="245" t="s">
        <v>306</v>
      </c>
      <c r="D229" s="245" t="s">
        <v>191</v>
      </c>
      <c r="E229" s="246" t="s">
        <v>307</v>
      </c>
      <c r="F229" s="247" t="s">
        <v>308</v>
      </c>
      <c r="G229" s="248" t="s">
        <v>88</v>
      </c>
      <c r="H229" s="249">
        <v>302.80000000000001</v>
      </c>
      <c r="I229" s="250"/>
      <c r="J229" s="251">
        <f>ROUND(I229*H229,2)</f>
        <v>0</v>
      </c>
      <c r="K229" s="252"/>
      <c r="L229" s="45"/>
      <c r="M229" s="253" t="s">
        <v>1</v>
      </c>
      <c r="N229" s="254" t="s">
        <v>44</v>
      </c>
      <c r="O229" s="92"/>
      <c r="P229" s="255">
        <f>O229*H229</f>
        <v>0</v>
      </c>
      <c r="Q229" s="255">
        <v>0.00025999999999999998</v>
      </c>
      <c r="R229" s="255">
        <f>Q229*H229</f>
        <v>0.078727999999999992</v>
      </c>
      <c r="S229" s="255">
        <v>0</v>
      </c>
      <c r="T229" s="25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7" t="s">
        <v>194</v>
      </c>
      <c r="AT229" s="257" t="s">
        <v>191</v>
      </c>
      <c r="AU229" s="257" t="s">
        <v>90</v>
      </c>
      <c r="AY229" s="18" t="s">
        <v>189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8" t="s">
        <v>84</v>
      </c>
      <c r="BK229" s="258">
        <f>ROUND(I229*H229,2)</f>
        <v>0</v>
      </c>
      <c r="BL229" s="18" t="s">
        <v>194</v>
      </c>
      <c r="BM229" s="257" t="s">
        <v>309</v>
      </c>
    </row>
    <row r="230" s="2" customFormat="1">
      <c r="A230" s="39"/>
      <c r="B230" s="40"/>
      <c r="C230" s="41"/>
      <c r="D230" s="259" t="s">
        <v>196</v>
      </c>
      <c r="E230" s="41"/>
      <c r="F230" s="260" t="s">
        <v>310</v>
      </c>
      <c r="G230" s="41"/>
      <c r="H230" s="41"/>
      <c r="I230" s="140"/>
      <c r="J230" s="41"/>
      <c r="K230" s="41"/>
      <c r="L230" s="45"/>
      <c r="M230" s="261"/>
      <c r="N230" s="262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196</v>
      </c>
      <c r="AU230" s="18" t="s">
        <v>90</v>
      </c>
    </row>
    <row r="231" s="14" customFormat="1">
      <c r="A231" s="14"/>
      <c r="B231" s="273"/>
      <c r="C231" s="274"/>
      <c r="D231" s="259" t="s">
        <v>198</v>
      </c>
      <c r="E231" s="275" t="s">
        <v>1</v>
      </c>
      <c r="F231" s="276" t="s">
        <v>127</v>
      </c>
      <c r="G231" s="274"/>
      <c r="H231" s="277">
        <v>302.80000000000001</v>
      </c>
      <c r="I231" s="278"/>
      <c r="J231" s="274"/>
      <c r="K231" s="274"/>
      <c r="L231" s="279"/>
      <c r="M231" s="280"/>
      <c r="N231" s="281"/>
      <c r="O231" s="281"/>
      <c r="P231" s="281"/>
      <c r="Q231" s="281"/>
      <c r="R231" s="281"/>
      <c r="S231" s="281"/>
      <c r="T231" s="28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3" t="s">
        <v>198</v>
      </c>
      <c r="AU231" s="283" t="s">
        <v>90</v>
      </c>
      <c r="AV231" s="14" t="s">
        <v>90</v>
      </c>
      <c r="AW231" s="14" t="s">
        <v>34</v>
      </c>
      <c r="AX231" s="14" t="s">
        <v>79</v>
      </c>
      <c r="AY231" s="283" t="s">
        <v>189</v>
      </c>
    </row>
    <row r="232" s="15" customFormat="1">
      <c r="A232" s="15"/>
      <c r="B232" s="284"/>
      <c r="C232" s="285"/>
      <c r="D232" s="259" t="s">
        <v>198</v>
      </c>
      <c r="E232" s="286" t="s">
        <v>1</v>
      </c>
      <c r="F232" s="287" t="s">
        <v>201</v>
      </c>
      <c r="G232" s="285"/>
      <c r="H232" s="288">
        <v>302.80000000000001</v>
      </c>
      <c r="I232" s="289"/>
      <c r="J232" s="285"/>
      <c r="K232" s="285"/>
      <c r="L232" s="290"/>
      <c r="M232" s="291"/>
      <c r="N232" s="292"/>
      <c r="O232" s="292"/>
      <c r="P232" s="292"/>
      <c r="Q232" s="292"/>
      <c r="R232" s="292"/>
      <c r="S232" s="292"/>
      <c r="T232" s="29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94" t="s">
        <v>198</v>
      </c>
      <c r="AU232" s="294" t="s">
        <v>90</v>
      </c>
      <c r="AV232" s="15" t="s">
        <v>194</v>
      </c>
      <c r="AW232" s="15" t="s">
        <v>34</v>
      </c>
      <c r="AX232" s="15" t="s">
        <v>84</v>
      </c>
      <c r="AY232" s="294" t="s">
        <v>189</v>
      </c>
    </row>
    <row r="233" s="2" customFormat="1" ht="21.75" customHeight="1">
      <c r="A233" s="39"/>
      <c r="B233" s="40"/>
      <c r="C233" s="245" t="s">
        <v>311</v>
      </c>
      <c r="D233" s="245" t="s">
        <v>191</v>
      </c>
      <c r="E233" s="246" t="s">
        <v>312</v>
      </c>
      <c r="F233" s="247" t="s">
        <v>313</v>
      </c>
      <c r="G233" s="248" t="s">
        <v>88</v>
      </c>
      <c r="H233" s="249">
        <v>302.80000000000001</v>
      </c>
      <c r="I233" s="250"/>
      <c r="J233" s="251">
        <f>ROUND(I233*H233,2)</f>
        <v>0</v>
      </c>
      <c r="K233" s="252"/>
      <c r="L233" s="45"/>
      <c r="M233" s="253" t="s">
        <v>1</v>
      </c>
      <c r="N233" s="254" t="s">
        <v>44</v>
      </c>
      <c r="O233" s="92"/>
      <c r="P233" s="255">
        <f>O233*H233</f>
        <v>0</v>
      </c>
      <c r="Q233" s="255">
        <v>0.0030000000000000001</v>
      </c>
      <c r="R233" s="255">
        <f>Q233*H233</f>
        <v>0.9084000000000001</v>
      </c>
      <c r="S233" s="255">
        <v>0</v>
      </c>
      <c r="T233" s="25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7" t="s">
        <v>194</v>
      </c>
      <c r="AT233" s="257" t="s">
        <v>191</v>
      </c>
      <c r="AU233" s="257" t="s">
        <v>90</v>
      </c>
      <c r="AY233" s="18" t="s">
        <v>189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8" t="s">
        <v>84</v>
      </c>
      <c r="BK233" s="258">
        <f>ROUND(I233*H233,2)</f>
        <v>0</v>
      </c>
      <c r="BL233" s="18" t="s">
        <v>194</v>
      </c>
      <c r="BM233" s="257" t="s">
        <v>314</v>
      </c>
    </row>
    <row r="234" s="2" customFormat="1">
      <c r="A234" s="39"/>
      <c r="B234" s="40"/>
      <c r="C234" s="41"/>
      <c r="D234" s="259" t="s">
        <v>196</v>
      </c>
      <c r="E234" s="41"/>
      <c r="F234" s="260" t="s">
        <v>315</v>
      </c>
      <c r="G234" s="41"/>
      <c r="H234" s="41"/>
      <c r="I234" s="140"/>
      <c r="J234" s="41"/>
      <c r="K234" s="41"/>
      <c r="L234" s="45"/>
      <c r="M234" s="261"/>
      <c r="N234" s="262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196</v>
      </c>
      <c r="AU234" s="18" t="s">
        <v>90</v>
      </c>
    </row>
    <row r="235" s="13" customFormat="1">
      <c r="A235" s="13"/>
      <c r="B235" s="263"/>
      <c r="C235" s="264"/>
      <c r="D235" s="259" t="s">
        <v>198</v>
      </c>
      <c r="E235" s="265" t="s">
        <v>1</v>
      </c>
      <c r="F235" s="266" t="s">
        <v>316</v>
      </c>
      <c r="G235" s="264"/>
      <c r="H235" s="265" t="s">
        <v>1</v>
      </c>
      <c r="I235" s="267"/>
      <c r="J235" s="264"/>
      <c r="K235" s="264"/>
      <c r="L235" s="268"/>
      <c r="M235" s="269"/>
      <c r="N235" s="270"/>
      <c r="O235" s="270"/>
      <c r="P235" s="270"/>
      <c r="Q235" s="270"/>
      <c r="R235" s="270"/>
      <c r="S235" s="270"/>
      <c r="T235" s="27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2" t="s">
        <v>198</v>
      </c>
      <c r="AU235" s="272" t="s">
        <v>90</v>
      </c>
      <c r="AV235" s="13" t="s">
        <v>84</v>
      </c>
      <c r="AW235" s="13" t="s">
        <v>34</v>
      </c>
      <c r="AX235" s="13" t="s">
        <v>79</v>
      </c>
      <c r="AY235" s="272" t="s">
        <v>189</v>
      </c>
    </row>
    <row r="236" s="14" customFormat="1">
      <c r="A236" s="14"/>
      <c r="B236" s="273"/>
      <c r="C236" s="274"/>
      <c r="D236" s="259" t="s">
        <v>198</v>
      </c>
      <c r="E236" s="275" t="s">
        <v>1</v>
      </c>
      <c r="F236" s="276" t="s">
        <v>317</v>
      </c>
      <c r="G236" s="274"/>
      <c r="H236" s="277">
        <v>11.5</v>
      </c>
      <c r="I236" s="278"/>
      <c r="J236" s="274"/>
      <c r="K236" s="274"/>
      <c r="L236" s="279"/>
      <c r="M236" s="280"/>
      <c r="N236" s="281"/>
      <c r="O236" s="281"/>
      <c r="P236" s="281"/>
      <c r="Q236" s="281"/>
      <c r="R236" s="281"/>
      <c r="S236" s="281"/>
      <c r="T236" s="28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83" t="s">
        <v>198</v>
      </c>
      <c r="AU236" s="283" t="s">
        <v>90</v>
      </c>
      <c r="AV236" s="14" t="s">
        <v>90</v>
      </c>
      <c r="AW236" s="14" t="s">
        <v>34</v>
      </c>
      <c r="AX236" s="14" t="s">
        <v>79</v>
      </c>
      <c r="AY236" s="283" t="s">
        <v>189</v>
      </c>
    </row>
    <row r="237" s="13" customFormat="1">
      <c r="A237" s="13"/>
      <c r="B237" s="263"/>
      <c r="C237" s="264"/>
      <c r="D237" s="259" t="s">
        <v>198</v>
      </c>
      <c r="E237" s="265" t="s">
        <v>1</v>
      </c>
      <c r="F237" s="266" t="s">
        <v>318</v>
      </c>
      <c r="G237" s="264"/>
      <c r="H237" s="265" t="s">
        <v>1</v>
      </c>
      <c r="I237" s="267"/>
      <c r="J237" s="264"/>
      <c r="K237" s="264"/>
      <c r="L237" s="268"/>
      <c r="M237" s="269"/>
      <c r="N237" s="270"/>
      <c r="O237" s="270"/>
      <c r="P237" s="270"/>
      <c r="Q237" s="270"/>
      <c r="R237" s="270"/>
      <c r="S237" s="270"/>
      <c r="T237" s="27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2" t="s">
        <v>198</v>
      </c>
      <c r="AU237" s="272" t="s">
        <v>90</v>
      </c>
      <c r="AV237" s="13" t="s">
        <v>84</v>
      </c>
      <c r="AW237" s="13" t="s">
        <v>34</v>
      </c>
      <c r="AX237" s="13" t="s">
        <v>79</v>
      </c>
      <c r="AY237" s="272" t="s">
        <v>189</v>
      </c>
    </row>
    <row r="238" s="14" customFormat="1">
      <c r="A238" s="14"/>
      <c r="B238" s="273"/>
      <c r="C238" s="274"/>
      <c r="D238" s="259" t="s">
        <v>198</v>
      </c>
      <c r="E238" s="275" t="s">
        <v>1</v>
      </c>
      <c r="F238" s="276" t="s">
        <v>319</v>
      </c>
      <c r="G238" s="274"/>
      <c r="H238" s="277">
        <v>36.100000000000001</v>
      </c>
      <c r="I238" s="278"/>
      <c r="J238" s="274"/>
      <c r="K238" s="274"/>
      <c r="L238" s="279"/>
      <c r="M238" s="280"/>
      <c r="N238" s="281"/>
      <c r="O238" s="281"/>
      <c r="P238" s="281"/>
      <c r="Q238" s="281"/>
      <c r="R238" s="281"/>
      <c r="S238" s="281"/>
      <c r="T238" s="28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3" t="s">
        <v>198</v>
      </c>
      <c r="AU238" s="283" t="s">
        <v>90</v>
      </c>
      <c r="AV238" s="14" t="s">
        <v>90</v>
      </c>
      <c r="AW238" s="14" t="s">
        <v>34</v>
      </c>
      <c r="AX238" s="14" t="s">
        <v>79</v>
      </c>
      <c r="AY238" s="283" t="s">
        <v>189</v>
      </c>
    </row>
    <row r="239" s="13" customFormat="1">
      <c r="A239" s="13"/>
      <c r="B239" s="263"/>
      <c r="C239" s="264"/>
      <c r="D239" s="259" t="s">
        <v>198</v>
      </c>
      <c r="E239" s="265" t="s">
        <v>1</v>
      </c>
      <c r="F239" s="266" t="s">
        <v>320</v>
      </c>
      <c r="G239" s="264"/>
      <c r="H239" s="265" t="s">
        <v>1</v>
      </c>
      <c r="I239" s="267"/>
      <c r="J239" s="264"/>
      <c r="K239" s="264"/>
      <c r="L239" s="268"/>
      <c r="M239" s="269"/>
      <c r="N239" s="270"/>
      <c r="O239" s="270"/>
      <c r="P239" s="270"/>
      <c r="Q239" s="270"/>
      <c r="R239" s="270"/>
      <c r="S239" s="270"/>
      <c r="T239" s="27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2" t="s">
        <v>198</v>
      </c>
      <c r="AU239" s="272" t="s">
        <v>90</v>
      </c>
      <c r="AV239" s="13" t="s">
        <v>84</v>
      </c>
      <c r="AW239" s="13" t="s">
        <v>34</v>
      </c>
      <c r="AX239" s="13" t="s">
        <v>79</v>
      </c>
      <c r="AY239" s="272" t="s">
        <v>189</v>
      </c>
    </row>
    <row r="240" s="14" customFormat="1">
      <c r="A240" s="14"/>
      <c r="B240" s="273"/>
      <c r="C240" s="274"/>
      <c r="D240" s="259" t="s">
        <v>198</v>
      </c>
      <c r="E240" s="275" t="s">
        <v>1</v>
      </c>
      <c r="F240" s="276" t="s">
        <v>321</v>
      </c>
      <c r="G240" s="274"/>
      <c r="H240" s="277">
        <v>21.300000000000001</v>
      </c>
      <c r="I240" s="278"/>
      <c r="J240" s="274"/>
      <c r="K240" s="274"/>
      <c r="L240" s="279"/>
      <c r="M240" s="280"/>
      <c r="N240" s="281"/>
      <c r="O240" s="281"/>
      <c r="P240" s="281"/>
      <c r="Q240" s="281"/>
      <c r="R240" s="281"/>
      <c r="S240" s="281"/>
      <c r="T240" s="28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83" t="s">
        <v>198</v>
      </c>
      <c r="AU240" s="283" t="s">
        <v>90</v>
      </c>
      <c r="AV240" s="14" t="s">
        <v>90</v>
      </c>
      <c r="AW240" s="14" t="s">
        <v>34</v>
      </c>
      <c r="AX240" s="14" t="s">
        <v>79</v>
      </c>
      <c r="AY240" s="283" t="s">
        <v>189</v>
      </c>
    </row>
    <row r="241" s="13" customFormat="1">
      <c r="A241" s="13"/>
      <c r="B241" s="263"/>
      <c r="C241" s="264"/>
      <c r="D241" s="259" t="s">
        <v>198</v>
      </c>
      <c r="E241" s="265" t="s">
        <v>1</v>
      </c>
      <c r="F241" s="266" t="s">
        <v>322</v>
      </c>
      <c r="G241" s="264"/>
      <c r="H241" s="265" t="s">
        <v>1</v>
      </c>
      <c r="I241" s="267"/>
      <c r="J241" s="264"/>
      <c r="K241" s="264"/>
      <c r="L241" s="268"/>
      <c r="M241" s="269"/>
      <c r="N241" s="270"/>
      <c r="O241" s="270"/>
      <c r="P241" s="270"/>
      <c r="Q241" s="270"/>
      <c r="R241" s="270"/>
      <c r="S241" s="270"/>
      <c r="T241" s="27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2" t="s">
        <v>198</v>
      </c>
      <c r="AU241" s="272" t="s">
        <v>90</v>
      </c>
      <c r="AV241" s="13" t="s">
        <v>84</v>
      </c>
      <c r="AW241" s="13" t="s">
        <v>34</v>
      </c>
      <c r="AX241" s="13" t="s">
        <v>79</v>
      </c>
      <c r="AY241" s="272" t="s">
        <v>189</v>
      </c>
    </row>
    <row r="242" s="14" customFormat="1">
      <c r="A242" s="14"/>
      <c r="B242" s="273"/>
      <c r="C242" s="274"/>
      <c r="D242" s="259" t="s">
        <v>198</v>
      </c>
      <c r="E242" s="275" t="s">
        <v>1</v>
      </c>
      <c r="F242" s="276" t="s">
        <v>323</v>
      </c>
      <c r="G242" s="274"/>
      <c r="H242" s="277">
        <v>11.300000000000001</v>
      </c>
      <c r="I242" s="278"/>
      <c r="J242" s="274"/>
      <c r="K242" s="274"/>
      <c r="L242" s="279"/>
      <c r="M242" s="280"/>
      <c r="N242" s="281"/>
      <c r="O242" s="281"/>
      <c r="P242" s="281"/>
      <c r="Q242" s="281"/>
      <c r="R242" s="281"/>
      <c r="S242" s="281"/>
      <c r="T242" s="28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3" t="s">
        <v>198</v>
      </c>
      <c r="AU242" s="283" t="s">
        <v>90</v>
      </c>
      <c r="AV242" s="14" t="s">
        <v>90</v>
      </c>
      <c r="AW242" s="14" t="s">
        <v>34</v>
      </c>
      <c r="AX242" s="14" t="s">
        <v>79</v>
      </c>
      <c r="AY242" s="283" t="s">
        <v>189</v>
      </c>
    </row>
    <row r="243" s="13" customFormat="1">
      <c r="A243" s="13"/>
      <c r="B243" s="263"/>
      <c r="C243" s="264"/>
      <c r="D243" s="259" t="s">
        <v>198</v>
      </c>
      <c r="E243" s="265" t="s">
        <v>1</v>
      </c>
      <c r="F243" s="266" t="s">
        <v>324</v>
      </c>
      <c r="G243" s="264"/>
      <c r="H243" s="265" t="s">
        <v>1</v>
      </c>
      <c r="I243" s="267"/>
      <c r="J243" s="264"/>
      <c r="K243" s="264"/>
      <c r="L243" s="268"/>
      <c r="M243" s="269"/>
      <c r="N243" s="270"/>
      <c r="O243" s="270"/>
      <c r="P243" s="270"/>
      <c r="Q243" s="270"/>
      <c r="R243" s="270"/>
      <c r="S243" s="270"/>
      <c r="T243" s="27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2" t="s">
        <v>198</v>
      </c>
      <c r="AU243" s="272" t="s">
        <v>90</v>
      </c>
      <c r="AV243" s="13" t="s">
        <v>84</v>
      </c>
      <c r="AW243" s="13" t="s">
        <v>34</v>
      </c>
      <c r="AX243" s="13" t="s">
        <v>79</v>
      </c>
      <c r="AY243" s="272" t="s">
        <v>189</v>
      </c>
    </row>
    <row r="244" s="14" customFormat="1">
      <c r="A244" s="14"/>
      <c r="B244" s="273"/>
      <c r="C244" s="274"/>
      <c r="D244" s="259" t="s">
        <v>198</v>
      </c>
      <c r="E244" s="275" t="s">
        <v>1</v>
      </c>
      <c r="F244" s="276" t="s">
        <v>325</v>
      </c>
      <c r="G244" s="274"/>
      <c r="H244" s="277">
        <v>56.299999999999997</v>
      </c>
      <c r="I244" s="278"/>
      <c r="J244" s="274"/>
      <c r="K244" s="274"/>
      <c r="L244" s="279"/>
      <c r="M244" s="280"/>
      <c r="N244" s="281"/>
      <c r="O244" s="281"/>
      <c r="P244" s="281"/>
      <c r="Q244" s="281"/>
      <c r="R244" s="281"/>
      <c r="S244" s="281"/>
      <c r="T244" s="28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3" t="s">
        <v>198</v>
      </c>
      <c r="AU244" s="283" t="s">
        <v>90</v>
      </c>
      <c r="AV244" s="14" t="s">
        <v>90</v>
      </c>
      <c r="AW244" s="14" t="s">
        <v>34</v>
      </c>
      <c r="AX244" s="14" t="s">
        <v>79</v>
      </c>
      <c r="AY244" s="283" t="s">
        <v>189</v>
      </c>
    </row>
    <row r="245" s="13" customFormat="1">
      <c r="A245" s="13"/>
      <c r="B245" s="263"/>
      <c r="C245" s="264"/>
      <c r="D245" s="259" t="s">
        <v>198</v>
      </c>
      <c r="E245" s="265" t="s">
        <v>1</v>
      </c>
      <c r="F245" s="266" t="s">
        <v>326</v>
      </c>
      <c r="G245" s="264"/>
      <c r="H245" s="265" t="s">
        <v>1</v>
      </c>
      <c r="I245" s="267"/>
      <c r="J245" s="264"/>
      <c r="K245" s="264"/>
      <c r="L245" s="268"/>
      <c r="M245" s="269"/>
      <c r="N245" s="270"/>
      <c r="O245" s="270"/>
      <c r="P245" s="270"/>
      <c r="Q245" s="270"/>
      <c r="R245" s="270"/>
      <c r="S245" s="270"/>
      <c r="T245" s="27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2" t="s">
        <v>198</v>
      </c>
      <c r="AU245" s="272" t="s">
        <v>90</v>
      </c>
      <c r="AV245" s="13" t="s">
        <v>84</v>
      </c>
      <c r="AW245" s="13" t="s">
        <v>34</v>
      </c>
      <c r="AX245" s="13" t="s">
        <v>79</v>
      </c>
      <c r="AY245" s="272" t="s">
        <v>189</v>
      </c>
    </row>
    <row r="246" s="14" customFormat="1">
      <c r="A246" s="14"/>
      <c r="B246" s="273"/>
      <c r="C246" s="274"/>
      <c r="D246" s="259" t="s">
        <v>198</v>
      </c>
      <c r="E246" s="275" t="s">
        <v>1</v>
      </c>
      <c r="F246" s="276" t="s">
        <v>327</v>
      </c>
      <c r="G246" s="274"/>
      <c r="H246" s="277">
        <v>11.9</v>
      </c>
      <c r="I246" s="278"/>
      <c r="J246" s="274"/>
      <c r="K246" s="274"/>
      <c r="L246" s="279"/>
      <c r="M246" s="280"/>
      <c r="N246" s="281"/>
      <c r="O246" s="281"/>
      <c r="P246" s="281"/>
      <c r="Q246" s="281"/>
      <c r="R246" s="281"/>
      <c r="S246" s="281"/>
      <c r="T246" s="28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83" t="s">
        <v>198</v>
      </c>
      <c r="AU246" s="283" t="s">
        <v>90</v>
      </c>
      <c r="AV246" s="14" t="s">
        <v>90</v>
      </c>
      <c r="AW246" s="14" t="s">
        <v>34</v>
      </c>
      <c r="AX246" s="14" t="s">
        <v>79</v>
      </c>
      <c r="AY246" s="283" t="s">
        <v>189</v>
      </c>
    </row>
    <row r="247" s="13" customFormat="1">
      <c r="A247" s="13"/>
      <c r="B247" s="263"/>
      <c r="C247" s="264"/>
      <c r="D247" s="259" t="s">
        <v>198</v>
      </c>
      <c r="E247" s="265" t="s">
        <v>1</v>
      </c>
      <c r="F247" s="266" t="s">
        <v>328</v>
      </c>
      <c r="G247" s="264"/>
      <c r="H247" s="265" t="s">
        <v>1</v>
      </c>
      <c r="I247" s="267"/>
      <c r="J247" s="264"/>
      <c r="K247" s="264"/>
      <c r="L247" s="268"/>
      <c r="M247" s="269"/>
      <c r="N247" s="270"/>
      <c r="O247" s="270"/>
      <c r="P247" s="270"/>
      <c r="Q247" s="270"/>
      <c r="R247" s="270"/>
      <c r="S247" s="270"/>
      <c r="T247" s="27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2" t="s">
        <v>198</v>
      </c>
      <c r="AU247" s="272" t="s">
        <v>90</v>
      </c>
      <c r="AV247" s="13" t="s">
        <v>84</v>
      </c>
      <c r="AW247" s="13" t="s">
        <v>34</v>
      </c>
      <c r="AX247" s="13" t="s">
        <v>79</v>
      </c>
      <c r="AY247" s="272" t="s">
        <v>189</v>
      </c>
    </row>
    <row r="248" s="14" customFormat="1">
      <c r="A248" s="14"/>
      <c r="B248" s="273"/>
      <c r="C248" s="274"/>
      <c r="D248" s="259" t="s">
        <v>198</v>
      </c>
      <c r="E248" s="275" t="s">
        <v>1</v>
      </c>
      <c r="F248" s="276" t="s">
        <v>329</v>
      </c>
      <c r="G248" s="274"/>
      <c r="H248" s="277">
        <v>12.300000000000001</v>
      </c>
      <c r="I248" s="278"/>
      <c r="J248" s="274"/>
      <c r="K248" s="274"/>
      <c r="L248" s="279"/>
      <c r="M248" s="280"/>
      <c r="N248" s="281"/>
      <c r="O248" s="281"/>
      <c r="P248" s="281"/>
      <c r="Q248" s="281"/>
      <c r="R248" s="281"/>
      <c r="S248" s="281"/>
      <c r="T248" s="28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83" t="s">
        <v>198</v>
      </c>
      <c r="AU248" s="283" t="s">
        <v>90</v>
      </c>
      <c r="AV248" s="14" t="s">
        <v>90</v>
      </c>
      <c r="AW248" s="14" t="s">
        <v>34</v>
      </c>
      <c r="AX248" s="14" t="s">
        <v>79</v>
      </c>
      <c r="AY248" s="283" t="s">
        <v>189</v>
      </c>
    </row>
    <row r="249" s="13" customFormat="1">
      <c r="A249" s="13"/>
      <c r="B249" s="263"/>
      <c r="C249" s="264"/>
      <c r="D249" s="259" t="s">
        <v>198</v>
      </c>
      <c r="E249" s="265" t="s">
        <v>1</v>
      </c>
      <c r="F249" s="266" t="s">
        <v>330</v>
      </c>
      <c r="G249" s="264"/>
      <c r="H249" s="265" t="s">
        <v>1</v>
      </c>
      <c r="I249" s="267"/>
      <c r="J249" s="264"/>
      <c r="K249" s="264"/>
      <c r="L249" s="268"/>
      <c r="M249" s="269"/>
      <c r="N249" s="270"/>
      <c r="O249" s="270"/>
      <c r="P249" s="270"/>
      <c r="Q249" s="270"/>
      <c r="R249" s="270"/>
      <c r="S249" s="270"/>
      <c r="T249" s="27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2" t="s">
        <v>198</v>
      </c>
      <c r="AU249" s="272" t="s">
        <v>90</v>
      </c>
      <c r="AV249" s="13" t="s">
        <v>84</v>
      </c>
      <c r="AW249" s="13" t="s">
        <v>34</v>
      </c>
      <c r="AX249" s="13" t="s">
        <v>79</v>
      </c>
      <c r="AY249" s="272" t="s">
        <v>189</v>
      </c>
    </row>
    <row r="250" s="14" customFormat="1">
      <c r="A250" s="14"/>
      <c r="B250" s="273"/>
      <c r="C250" s="274"/>
      <c r="D250" s="259" t="s">
        <v>198</v>
      </c>
      <c r="E250" s="275" t="s">
        <v>1</v>
      </c>
      <c r="F250" s="276" t="s">
        <v>331</v>
      </c>
      <c r="G250" s="274"/>
      <c r="H250" s="277">
        <v>18.199999999999999</v>
      </c>
      <c r="I250" s="278"/>
      <c r="J250" s="274"/>
      <c r="K250" s="274"/>
      <c r="L250" s="279"/>
      <c r="M250" s="280"/>
      <c r="N250" s="281"/>
      <c r="O250" s="281"/>
      <c r="P250" s="281"/>
      <c r="Q250" s="281"/>
      <c r="R250" s="281"/>
      <c r="S250" s="281"/>
      <c r="T250" s="28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83" t="s">
        <v>198</v>
      </c>
      <c r="AU250" s="283" t="s">
        <v>90</v>
      </c>
      <c r="AV250" s="14" t="s">
        <v>90</v>
      </c>
      <c r="AW250" s="14" t="s">
        <v>34</v>
      </c>
      <c r="AX250" s="14" t="s">
        <v>79</v>
      </c>
      <c r="AY250" s="283" t="s">
        <v>189</v>
      </c>
    </row>
    <row r="251" s="13" customFormat="1">
      <c r="A251" s="13"/>
      <c r="B251" s="263"/>
      <c r="C251" s="264"/>
      <c r="D251" s="259" t="s">
        <v>198</v>
      </c>
      <c r="E251" s="265" t="s">
        <v>1</v>
      </c>
      <c r="F251" s="266" t="s">
        <v>332</v>
      </c>
      <c r="G251" s="264"/>
      <c r="H251" s="265" t="s">
        <v>1</v>
      </c>
      <c r="I251" s="267"/>
      <c r="J251" s="264"/>
      <c r="K251" s="264"/>
      <c r="L251" s="268"/>
      <c r="M251" s="269"/>
      <c r="N251" s="270"/>
      <c r="O251" s="270"/>
      <c r="P251" s="270"/>
      <c r="Q251" s="270"/>
      <c r="R251" s="270"/>
      <c r="S251" s="270"/>
      <c r="T251" s="27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2" t="s">
        <v>198</v>
      </c>
      <c r="AU251" s="272" t="s">
        <v>90</v>
      </c>
      <c r="AV251" s="13" t="s">
        <v>84</v>
      </c>
      <c r="AW251" s="13" t="s">
        <v>34</v>
      </c>
      <c r="AX251" s="13" t="s">
        <v>79</v>
      </c>
      <c r="AY251" s="272" t="s">
        <v>189</v>
      </c>
    </row>
    <row r="252" s="14" customFormat="1">
      <c r="A252" s="14"/>
      <c r="B252" s="273"/>
      <c r="C252" s="274"/>
      <c r="D252" s="259" t="s">
        <v>198</v>
      </c>
      <c r="E252" s="275" t="s">
        <v>1</v>
      </c>
      <c r="F252" s="276" t="s">
        <v>333</v>
      </c>
      <c r="G252" s="274"/>
      <c r="H252" s="277">
        <v>12.4</v>
      </c>
      <c r="I252" s="278"/>
      <c r="J252" s="274"/>
      <c r="K252" s="274"/>
      <c r="L252" s="279"/>
      <c r="M252" s="280"/>
      <c r="N252" s="281"/>
      <c r="O252" s="281"/>
      <c r="P252" s="281"/>
      <c r="Q252" s="281"/>
      <c r="R252" s="281"/>
      <c r="S252" s="281"/>
      <c r="T252" s="28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3" t="s">
        <v>198</v>
      </c>
      <c r="AU252" s="283" t="s">
        <v>90</v>
      </c>
      <c r="AV252" s="14" t="s">
        <v>90</v>
      </c>
      <c r="AW252" s="14" t="s">
        <v>34</v>
      </c>
      <c r="AX252" s="14" t="s">
        <v>79</v>
      </c>
      <c r="AY252" s="283" t="s">
        <v>189</v>
      </c>
    </row>
    <row r="253" s="13" customFormat="1">
      <c r="A253" s="13"/>
      <c r="B253" s="263"/>
      <c r="C253" s="264"/>
      <c r="D253" s="259" t="s">
        <v>198</v>
      </c>
      <c r="E253" s="265" t="s">
        <v>1</v>
      </c>
      <c r="F253" s="266" t="s">
        <v>334</v>
      </c>
      <c r="G253" s="264"/>
      <c r="H253" s="265" t="s">
        <v>1</v>
      </c>
      <c r="I253" s="267"/>
      <c r="J253" s="264"/>
      <c r="K253" s="264"/>
      <c r="L253" s="268"/>
      <c r="M253" s="269"/>
      <c r="N253" s="270"/>
      <c r="O253" s="270"/>
      <c r="P253" s="270"/>
      <c r="Q253" s="270"/>
      <c r="R253" s="270"/>
      <c r="S253" s="270"/>
      <c r="T253" s="27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2" t="s">
        <v>198</v>
      </c>
      <c r="AU253" s="272" t="s">
        <v>90</v>
      </c>
      <c r="AV253" s="13" t="s">
        <v>84</v>
      </c>
      <c r="AW253" s="13" t="s">
        <v>34</v>
      </c>
      <c r="AX253" s="13" t="s">
        <v>79</v>
      </c>
      <c r="AY253" s="272" t="s">
        <v>189</v>
      </c>
    </row>
    <row r="254" s="14" customFormat="1">
      <c r="A254" s="14"/>
      <c r="B254" s="273"/>
      <c r="C254" s="274"/>
      <c r="D254" s="259" t="s">
        <v>198</v>
      </c>
      <c r="E254" s="275" t="s">
        <v>1</v>
      </c>
      <c r="F254" s="276" t="s">
        <v>335</v>
      </c>
      <c r="G254" s="274"/>
      <c r="H254" s="277">
        <v>52.600000000000001</v>
      </c>
      <c r="I254" s="278"/>
      <c r="J254" s="274"/>
      <c r="K254" s="274"/>
      <c r="L254" s="279"/>
      <c r="M254" s="280"/>
      <c r="N254" s="281"/>
      <c r="O254" s="281"/>
      <c r="P254" s="281"/>
      <c r="Q254" s="281"/>
      <c r="R254" s="281"/>
      <c r="S254" s="281"/>
      <c r="T254" s="28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83" t="s">
        <v>198</v>
      </c>
      <c r="AU254" s="283" t="s">
        <v>90</v>
      </c>
      <c r="AV254" s="14" t="s">
        <v>90</v>
      </c>
      <c r="AW254" s="14" t="s">
        <v>34</v>
      </c>
      <c r="AX254" s="14" t="s">
        <v>79</v>
      </c>
      <c r="AY254" s="283" t="s">
        <v>189</v>
      </c>
    </row>
    <row r="255" s="13" customFormat="1">
      <c r="A255" s="13"/>
      <c r="B255" s="263"/>
      <c r="C255" s="264"/>
      <c r="D255" s="259" t="s">
        <v>198</v>
      </c>
      <c r="E255" s="265" t="s">
        <v>1</v>
      </c>
      <c r="F255" s="266" t="s">
        <v>336</v>
      </c>
      <c r="G255" s="264"/>
      <c r="H255" s="265" t="s">
        <v>1</v>
      </c>
      <c r="I255" s="267"/>
      <c r="J255" s="264"/>
      <c r="K255" s="264"/>
      <c r="L255" s="268"/>
      <c r="M255" s="269"/>
      <c r="N255" s="270"/>
      <c r="O255" s="270"/>
      <c r="P255" s="270"/>
      <c r="Q255" s="270"/>
      <c r="R255" s="270"/>
      <c r="S255" s="270"/>
      <c r="T255" s="27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2" t="s">
        <v>198</v>
      </c>
      <c r="AU255" s="272" t="s">
        <v>90</v>
      </c>
      <c r="AV255" s="13" t="s">
        <v>84</v>
      </c>
      <c r="AW255" s="13" t="s">
        <v>34</v>
      </c>
      <c r="AX255" s="13" t="s">
        <v>79</v>
      </c>
      <c r="AY255" s="272" t="s">
        <v>189</v>
      </c>
    </row>
    <row r="256" s="14" customFormat="1">
      <c r="A256" s="14"/>
      <c r="B256" s="273"/>
      <c r="C256" s="274"/>
      <c r="D256" s="259" t="s">
        <v>198</v>
      </c>
      <c r="E256" s="275" t="s">
        <v>1</v>
      </c>
      <c r="F256" s="276" t="s">
        <v>337</v>
      </c>
      <c r="G256" s="274"/>
      <c r="H256" s="277">
        <v>14.800000000000001</v>
      </c>
      <c r="I256" s="278"/>
      <c r="J256" s="274"/>
      <c r="K256" s="274"/>
      <c r="L256" s="279"/>
      <c r="M256" s="280"/>
      <c r="N256" s="281"/>
      <c r="O256" s="281"/>
      <c r="P256" s="281"/>
      <c r="Q256" s="281"/>
      <c r="R256" s="281"/>
      <c r="S256" s="281"/>
      <c r="T256" s="28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3" t="s">
        <v>198</v>
      </c>
      <c r="AU256" s="283" t="s">
        <v>90</v>
      </c>
      <c r="AV256" s="14" t="s">
        <v>90</v>
      </c>
      <c r="AW256" s="14" t="s">
        <v>34</v>
      </c>
      <c r="AX256" s="14" t="s">
        <v>79</v>
      </c>
      <c r="AY256" s="283" t="s">
        <v>189</v>
      </c>
    </row>
    <row r="257" s="13" customFormat="1">
      <c r="A257" s="13"/>
      <c r="B257" s="263"/>
      <c r="C257" s="264"/>
      <c r="D257" s="259" t="s">
        <v>198</v>
      </c>
      <c r="E257" s="265" t="s">
        <v>1</v>
      </c>
      <c r="F257" s="266" t="s">
        <v>338</v>
      </c>
      <c r="G257" s="264"/>
      <c r="H257" s="265" t="s">
        <v>1</v>
      </c>
      <c r="I257" s="267"/>
      <c r="J257" s="264"/>
      <c r="K257" s="264"/>
      <c r="L257" s="268"/>
      <c r="M257" s="269"/>
      <c r="N257" s="270"/>
      <c r="O257" s="270"/>
      <c r="P257" s="270"/>
      <c r="Q257" s="270"/>
      <c r="R257" s="270"/>
      <c r="S257" s="270"/>
      <c r="T257" s="27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2" t="s">
        <v>198</v>
      </c>
      <c r="AU257" s="272" t="s">
        <v>90</v>
      </c>
      <c r="AV257" s="13" t="s">
        <v>84</v>
      </c>
      <c r="AW257" s="13" t="s">
        <v>34</v>
      </c>
      <c r="AX257" s="13" t="s">
        <v>79</v>
      </c>
      <c r="AY257" s="272" t="s">
        <v>189</v>
      </c>
    </row>
    <row r="258" s="14" customFormat="1">
      <c r="A258" s="14"/>
      <c r="B258" s="273"/>
      <c r="C258" s="274"/>
      <c r="D258" s="259" t="s">
        <v>198</v>
      </c>
      <c r="E258" s="275" t="s">
        <v>1</v>
      </c>
      <c r="F258" s="276" t="s">
        <v>339</v>
      </c>
      <c r="G258" s="274"/>
      <c r="H258" s="277">
        <v>17.300000000000001</v>
      </c>
      <c r="I258" s="278"/>
      <c r="J258" s="274"/>
      <c r="K258" s="274"/>
      <c r="L258" s="279"/>
      <c r="M258" s="280"/>
      <c r="N258" s="281"/>
      <c r="O258" s="281"/>
      <c r="P258" s="281"/>
      <c r="Q258" s="281"/>
      <c r="R258" s="281"/>
      <c r="S258" s="281"/>
      <c r="T258" s="28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3" t="s">
        <v>198</v>
      </c>
      <c r="AU258" s="283" t="s">
        <v>90</v>
      </c>
      <c r="AV258" s="14" t="s">
        <v>90</v>
      </c>
      <c r="AW258" s="14" t="s">
        <v>34</v>
      </c>
      <c r="AX258" s="14" t="s">
        <v>79</v>
      </c>
      <c r="AY258" s="283" t="s">
        <v>189</v>
      </c>
    </row>
    <row r="259" s="13" customFormat="1">
      <c r="A259" s="13"/>
      <c r="B259" s="263"/>
      <c r="C259" s="264"/>
      <c r="D259" s="259" t="s">
        <v>198</v>
      </c>
      <c r="E259" s="265" t="s">
        <v>1</v>
      </c>
      <c r="F259" s="266" t="s">
        <v>340</v>
      </c>
      <c r="G259" s="264"/>
      <c r="H259" s="265" t="s">
        <v>1</v>
      </c>
      <c r="I259" s="267"/>
      <c r="J259" s="264"/>
      <c r="K259" s="264"/>
      <c r="L259" s="268"/>
      <c r="M259" s="269"/>
      <c r="N259" s="270"/>
      <c r="O259" s="270"/>
      <c r="P259" s="270"/>
      <c r="Q259" s="270"/>
      <c r="R259" s="270"/>
      <c r="S259" s="270"/>
      <c r="T259" s="27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2" t="s">
        <v>198</v>
      </c>
      <c r="AU259" s="272" t="s">
        <v>90</v>
      </c>
      <c r="AV259" s="13" t="s">
        <v>84</v>
      </c>
      <c r="AW259" s="13" t="s">
        <v>34</v>
      </c>
      <c r="AX259" s="13" t="s">
        <v>79</v>
      </c>
      <c r="AY259" s="272" t="s">
        <v>189</v>
      </c>
    </row>
    <row r="260" s="14" customFormat="1">
      <c r="A260" s="14"/>
      <c r="B260" s="273"/>
      <c r="C260" s="274"/>
      <c r="D260" s="259" t="s">
        <v>198</v>
      </c>
      <c r="E260" s="275" t="s">
        <v>1</v>
      </c>
      <c r="F260" s="276" t="s">
        <v>341</v>
      </c>
      <c r="G260" s="274"/>
      <c r="H260" s="277">
        <v>17.199999999999999</v>
      </c>
      <c r="I260" s="278"/>
      <c r="J260" s="274"/>
      <c r="K260" s="274"/>
      <c r="L260" s="279"/>
      <c r="M260" s="280"/>
      <c r="N260" s="281"/>
      <c r="O260" s="281"/>
      <c r="P260" s="281"/>
      <c r="Q260" s="281"/>
      <c r="R260" s="281"/>
      <c r="S260" s="281"/>
      <c r="T260" s="28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3" t="s">
        <v>198</v>
      </c>
      <c r="AU260" s="283" t="s">
        <v>90</v>
      </c>
      <c r="AV260" s="14" t="s">
        <v>90</v>
      </c>
      <c r="AW260" s="14" t="s">
        <v>34</v>
      </c>
      <c r="AX260" s="14" t="s">
        <v>79</v>
      </c>
      <c r="AY260" s="283" t="s">
        <v>189</v>
      </c>
    </row>
    <row r="261" s="13" customFormat="1">
      <c r="A261" s="13"/>
      <c r="B261" s="263"/>
      <c r="C261" s="264"/>
      <c r="D261" s="259" t="s">
        <v>198</v>
      </c>
      <c r="E261" s="265" t="s">
        <v>1</v>
      </c>
      <c r="F261" s="266" t="s">
        <v>342</v>
      </c>
      <c r="G261" s="264"/>
      <c r="H261" s="265" t="s">
        <v>1</v>
      </c>
      <c r="I261" s="267"/>
      <c r="J261" s="264"/>
      <c r="K261" s="264"/>
      <c r="L261" s="268"/>
      <c r="M261" s="269"/>
      <c r="N261" s="270"/>
      <c r="O261" s="270"/>
      <c r="P261" s="270"/>
      <c r="Q261" s="270"/>
      <c r="R261" s="270"/>
      <c r="S261" s="270"/>
      <c r="T261" s="27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2" t="s">
        <v>198</v>
      </c>
      <c r="AU261" s="272" t="s">
        <v>90</v>
      </c>
      <c r="AV261" s="13" t="s">
        <v>84</v>
      </c>
      <c r="AW261" s="13" t="s">
        <v>34</v>
      </c>
      <c r="AX261" s="13" t="s">
        <v>79</v>
      </c>
      <c r="AY261" s="272" t="s">
        <v>189</v>
      </c>
    </row>
    <row r="262" s="14" customFormat="1">
      <c r="A262" s="14"/>
      <c r="B262" s="273"/>
      <c r="C262" s="274"/>
      <c r="D262" s="259" t="s">
        <v>198</v>
      </c>
      <c r="E262" s="275" t="s">
        <v>1</v>
      </c>
      <c r="F262" s="276" t="s">
        <v>343</v>
      </c>
      <c r="G262" s="274"/>
      <c r="H262" s="277">
        <v>5.2999999999999998</v>
      </c>
      <c r="I262" s="278"/>
      <c r="J262" s="274"/>
      <c r="K262" s="274"/>
      <c r="L262" s="279"/>
      <c r="M262" s="280"/>
      <c r="N262" s="281"/>
      <c r="O262" s="281"/>
      <c r="P262" s="281"/>
      <c r="Q262" s="281"/>
      <c r="R262" s="281"/>
      <c r="S262" s="281"/>
      <c r="T262" s="28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83" t="s">
        <v>198</v>
      </c>
      <c r="AU262" s="283" t="s">
        <v>90</v>
      </c>
      <c r="AV262" s="14" t="s">
        <v>90</v>
      </c>
      <c r="AW262" s="14" t="s">
        <v>34</v>
      </c>
      <c r="AX262" s="14" t="s">
        <v>79</v>
      </c>
      <c r="AY262" s="283" t="s">
        <v>189</v>
      </c>
    </row>
    <row r="263" s="13" customFormat="1">
      <c r="A263" s="13"/>
      <c r="B263" s="263"/>
      <c r="C263" s="264"/>
      <c r="D263" s="259" t="s">
        <v>198</v>
      </c>
      <c r="E263" s="265" t="s">
        <v>1</v>
      </c>
      <c r="F263" s="266" t="s">
        <v>344</v>
      </c>
      <c r="G263" s="264"/>
      <c r="H263" s="265" t="s">
        <v>1</v>
      </c>
      <c r="I263" s="267"/>
      <c r="J263" s="264"/>
      <c r="K263" s="264"/>
      <c r="L263" s="268"/>
      <c r="M263" s="269"/>
      <c r="N263" s="270"/>
      <c r="O263" s="270"/>
      <c r="P263" s="270"/>
      <c r="Q263" s="270"/>
      <c r="R263" s="270"/>
      <c r="S263" s="270"/>
      <c r="T263" s="27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2" t="s">
        <v>198</v>
      </c>
      <c r="AU263" s="272" t="s">
        <v>90</v>
      </c>
      <c r="AV263" s="13" t="s">
        <v>84</v>
      </c>
      <c r="AW263" s="13" t="s">
        <v>34</v>
      </c>
      <c r="AX263" s="13" t="s">
        <v>79</v>
      </c>
      <c r="AY263" s="272" t="s">
        <v>189</v>
      </c>
    </row>
    <row r="264" s="14" customFormat="1">
      <c r="A264" s="14"/>
      <c r="B264" s="273"/>
      <c r="C264" s="274"/>
      <c r="D264" s="259" t="s">
        <v>198</v>
      </c>
      <c r="E264" s="275" t="s">
        <v>1</v>
      </c>
      <c r="F264" s="276" t="s">
        <v>345</v>
      </c>
      <c r="G264" s="274"/>
      <c r="H264" s="277">
        <v>4.2999999999999998</v>
      </c>
      <c r="I264" s="278"/>
      <c r="J264" s="274"/>
      <c r="K264" s="274"/>
      <c r="L264" s="279"/>
      <c r="M264" s="280"/>
      <c r="N264" s="281"/>
      <c r="O264" s="281"/>
      <c r="P264" s="281"/>
      <c r="Q264" s="281"/>
      <c r="R264" s="281"/>
      <c r="S264" s="281"/>
      <c r="T264" s="28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3" t="s">
        <v>198</v>
      </c>
      <c r="AU264" s="283" t="s">
        <v>90</v>
      </c>
      <c r="AV264" s="14" t="s">
        <v>90</v>
      </c>
      <c r="AW264" s="14" t="s">
        <v>34</v>
      </c>
      <c r="AX264" s="14" t="s">
        <v>79</v>
      </c>
      <c r="AY264" s="283" t="s">
        <v>189</v>
      </c>
    </row>
    <row r="265" s="15" customFormat="1">
      <c r="A265" s="15"/>
      <c r="B265" s="284"/>
      <c r="C265" s="285"/>
      <c r="D265" s="259" t="s">
        <v>198</v>
      </c>
      <c r="E265" s="286" t="s">
        <v>127</v>
      </c>
      <c r="F265" s="287" t="s">
        <v>201</v>
      </c>
      <c r="G265" s="285"/>
      <c r="H265" s="288">
        <v>302.80000000000001</v>
      </c>
      <c r="I265" s="289"/>
      <c r="J265" s="285"/>
      <c r="K265" s="285"/>
      <c r="L265" s="290"/>
      <c r="M265" s="291"/>
      <c r="N265" s="292"/>
      <c r="O265" s="292"/>
      <c r="P265" s="292"/>
      <c r="Q265" s="292"/>
      <c r="R265" s="292"/>
      <c r="S265" s="292"/>
      <c r="T265" s="29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94" t="s">
        <v>198</v>
      </c>
      <c r="AU265" s="294" t="s">
        <v>90</v>
      </c>
      <c r="AV265" s="15" t="s">
        <v>194</v>
      </c>
      <c r="AW265" s="15" t="s">
        <v>34</v>
      </c>
      <c r="AX265" s="15" t="s">
        <v>84</v>
      </c>
      <c r="AY265" s="294" t="s">
        <v>189</v>
      </c>
    </row>
    <row r="266" s="2" customFormat="1" ht="21.75" customHeight="1">
      <c r="A266" s="39"/>
      <c r="B266" s="40"/>
      <c r="C266" s="245" t="s">
        <v>346</v>
      </c>
      <c r="D266" s="245" t="s">
        <v>191</v>
      </c>
      <c r="E266" s="246" t="s">
        <v>347</v>
      </c>
      <c r="F266" s="247" t="s">
        <v>348</v>
      </c>
      <c r="G266" s="248" t="s">
        <v>88</v>
      </c>
      <c r="H266" s="249">
        <v>302.80000000000001</v>
      </c>
      <c r="I266" s="250"/>
      <c r="J266" s="251">
        <f>ROUND(I266*H266,2)</f>
        <v>0</v>
      </c>
      <c r="K266" s="252"/>
      <c r="L266" s="45"/>
      <c r="M266" s="253" t="s">
        <v>1</v>
      </c>
      <c r="N266" s="254" t="s">
        <v>44</v>
      </c>
      <c r="O266" s="92"/>
      <c r="P266" s="255">
        <f>O266*H266</f>
        <v>0</v>
      </c>
      <c r="Q266" s="255">
        <v>0.0051000000000000004</v>
      </c>
      <c r="R266" s="255">
        <f>Q266*H266</f>
        <v>1.5442800000000001</v>
      </c>
      <c r="S266" s="255">
        <v>0</v>
      </c>
      <c r="T266" s="25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7" t="s">
        <v>194</v>
      </c>
      <c r="AT266" s="257" t="s">
        <v>191</v>
      </c>
      <c r="AU266" s="257" t="s">
        <v>90</v>
      </c>
      <c r="AY266" s="18" t="s">
        <v>189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8" t="s">
        <v>84</v>
      </c>
      <c r="BK266" s="258">
        <f>ROUND(I266*H266,2)</f>
        <v>0</v>
      </c>
      <c r="BL266" s="18" t="s">
        <v>194</v>
      </c>
      <c r="BM266" s="257" t="s">
        <v>349</v>
      </c>
    </row>
    <row r="267" s="2" customFormat="1">
      <c r="A267" s="39"/>
      <c r="B267" s="40"/>
      <c r="C267" s="41"/>
      <c r="D267" s="259" t="s">
        <v>196</v>
      </c>
      <c r="E267" s="41"/>
      <c r="F267" s="260" t="s">
        <v>350</v>
      </c>
      <c r="G267" s="41"/>
      <c r="H267" s="41"/>
      <c r="I267" s="140"/>
      <c r="J267" s="41"/>
      <c r="K267" s="41"/>
      <c r="L267" s="45"/>
      <c r="M267" s="261"/>
      <c r="N267" s="262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196</v>
      </c>
      <c r="AU267" s="18" t="s">
        <v>90</v>
      </c>
    </row>
    <row r="268" s="14" customFormat="1">
      <c r="A268" s="14"/>
      <c r="B268" s="273"/>
      <c r="C268" s="274"/>
      <c r="D268" s="259" t="s">
        <v>198</v>
      </c>
      <c r="E268" s="275" t="s">
        <v>1</v>
      </c>
      <c r="F268" s="276" t="s">
        <v>127</v>
      </c>
      <c r="G268" s="274"/>
      <c r="H268" s="277">
        <v>302.80000000000001</v>
      </c>
      <c r="I268" s="278"/>
      <c r="J268" s="274"/>
      <c r="K268" s="274"/>
      <c r="L268" s="279"/>
      <c r="M268" s="280"/>
      <c r="N268" s="281"/>
      <c r="O268" s="281"/>
      <c r="P268" s="281"/>
      <c r="Q268" s="281"/>
      <c r="R268" s="281"/>
      <c r="S268" s="281"/>
      <c r="T268" s="28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3" t="s">
        <v>198</v>
      </c>
      <c r="AU268" s="283" t="s">
        <v>90</v>
      </c>
      <c r="AV268" s="14" t="s">
        <v>90</v>
      </c>
      <c r="AW268" s="14" t="s">
        <v>34</v>
      </c>
      <c r="AX268" s="14" t="s">
        <v>79</v>
      </c>
      <c r="AY268" s="283" t="s">
        <v>189</v>
      </c>
    </row>
    <row r="269" s="15" customFormat="1">
      <c r="A269" s="15"/>
      <c r="B269" s="284"/>
      <c r="C269" s="285"/>
      <c r="D269" s="259" t="s">
        <v>198</v>
      </c>
      <c r="E269" s="286" t="s">
        <v>1</v>
      </c>
      <c r="F269" s="287" t="s">
        <v>201</v>
      </c>
      <c r="G269" s="285"/>
      <c r="H269" s="288">
        <v>302.80000000000001</v>
      </c>
      <c r="I269" s="289"/>
      <c r="J269" s="285"/>
      <c r="K269" s="285"/>
      <c r="L269" s="290"/>
      <c r="M269" s="291"/>
      <c r="N269" s="292"/>
      <c r="O269" s="292"/>
      <c r="P269" s="292"/>
      <c r="Q269" s="292"/>
      <c r="R269" s="292"/>
      <c r="S269" s="292"/>
      <c r="T269" s="29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94" t="s">
        <v>198</v>
      </c>
      <c r="AU269" s="294" t="s">
        <v>90</v>
      </c>
      <c r="AV269" s="15" t="s">
        <v>194</v>
      </c>
      <c r="AW269" s="15" t="s">
        <v>34</v>
      </c>
      <c r="AX269" s="15" t="s">
        <v>84</v>
      </c>
      <c r="AY269" s="294" t="s">
        <v>189</v>
      </c>
    </row>
    <row r="270" s="2" customFormat="1" ht="21.75" customHeight="1">
      <c r="A270" s="39"/>
      <c r="B270" s="40"/>
      <c r="C270" s="245" t="s">
        <v>7</v>
      </c>
      <c r="D270" s="245" t="s">
        <v>191</v>
      </c>
      <c r="E270" s="246" t="s">
        <v>351</v>
      </c>
      <c r="F270" s="247" t="s">
        <v>352</v>
      </c>
      <c r="G270" s="248" t="s">
        <v>88</v>
      </c>
      <c r="H270" s="249">
        <v>773.53899999999999</v>
      </c>
      <c r="I270" s="250"/>
      <c r="J270" s="251">
        <f>ROUND(I270*H270,2)</f>
        <v>0</v>
      </c>
      <c r="K270" s="252"/>
      <c r="L270" s="45"/>
      <c r="M270" s="253" t="s">
        <v>1</v>
      </c>
      <c r="N270" s="254" t="s">
        <v>44</v>
      </c>
      <c r="O270" s="92"/>
      <c r="P270" s="255">
        <f>O270*H270</f>
        <v>0</v>
      </c>
      <c r="Q270" s="255">
        <v>0.00025999999999999998</v>
      </c>
      <c r="R270" s="255">
        <f>Q270*H270</f>
        <v>0.20112013999999998</v>
      </c>
      <c r="S270" s="255">
        <v>0</v>
      </c>
      <c r="T270" s="25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7" t="s">
        <v>194</v>
      </c>
      <c r="AT270" s="257" t="s">
        <v>191</v>
      </c>
      <c r="AU270" s="257" t="s">
        <v>90</v>
      </c>
      <c r="AY270" s="18" t="s">
        <v>189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8" t="s">
        <v>84</v>
      </c>
      <c r="BK270" s="258">
        <f>ROUND(I270*H270,2)</f>
        <v>0</v>
      </c>
      <c r="BL270" s="18" t="s">
        <v>194</v>
      </c>
      <c r="BM270" s="257" t="s">
        <v>353</v>
      </c>
    </row>
    <row r="271" s="2" customFormat="1">
      <c r="A271" s="39"/>
      <c r="B271" s="40"/>
      <c r="C271" s="41"/>
      <c r="D271" s="259" t="s">
        <v>196</v>
      </c>
      <c r="E271" s="41"/>
      <c r="F271" s="260" t="s">
        <v>352</v>
      </c>
      <c r="G271" s="41"/>
      <c r="H271" s="41"/>
      <c r="I271" s="140"/>
      <c r="J271" s="41"/>
      <c r="K271" s="41"/>
      <c r="L271" s="45"/>
      <c r="M271" s="261"/>
      <c r="N271" s="262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196</v>
      </c>
      <c r="AU271" s="18" t="s">
        <v>90</v>
      </c>
    </row>
    <row r="272" s="14" customFormat="1">
      <c r="A272" s="14"/>
      <c r="B272" s="273"/>
      <c r="C272" s="274"/>
      <c r="D272" s="259" t="s">
        <v>198</v>
      </c>
      <c r="E272" s="275" t="s">
        <v>1</v>
      </c>
      <c r="F272" s="276" t="s">
        <v>124</v>
      </c>
      <c r="G272" s="274"/>
      <c r="H272" s="277">
        <v>773.53899999999999</v>
      </c>
      <c r="I272" s="278"/>
      <c r="J272" s="274"/>
      <c r="K272" s="274"/>
      <c r="L272" s="279"/>
      <c r="M272" s="280"/>
      <c r="N272" s="281"/>
      <c r="O272" s="281"/>
      <c r="P272" s="281"/>
      <c r="Q272" s="281"/>
      <c r="R272" s="281"/>
      <c r="S272" s="281"/>
      <c r="T272" s="28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3" t="s">
        <v>198</v>
      </c>
      <c r="AU272" s="283" t="s">
        <v>90</v>
      </c>
      <c r="AV272" s="14" t="s">
        <v>90</v>
      </c>
      <c r="AW272" s="14" t="s">
        <v>34</v>
      </c>
      <c r="AX272" s="14" t="s">
        <v>79</v>
      </c>
      <c r="AY272" s="283" t="s">
        <v>189</v>
      </c>
    </row>
    <row r="273" s="15" customFormat="1">
      <c r="A273" s="15"/>
      <c r="B273" s="284"/>
      <c r="C273" s="285"/>
      <c r="D273" s="259" t="s">
        <v>198</v>
      </c>
      <c r="E273" s="286" t="s">
        <v>1</v>
      </c>
      <c r="F273" s="287" t="s">
        <v>201</v>
      </c>
      <c r="G273" s="285"/>
      <c r="H273" s="288">
        <v>773.53899999999999</v>
      </c>
      <c r="I273" s="289"/>
      <c r="J273" s="285"/>
      <c r="K273" s="285"/>
      <c r="L273" s="290"/>
      <c r="M273" s="291"/>
      <c r="N273" s="292"/>
      <c r="O273" s="292"/>
      <c r="P273" s="292"/>
      <c r="Q273" s="292"/>
      <c r="R273" s="292"/>
      <c r="S273" s="292"/>
      <c r="T273" s="29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94" t="s">
        <v>198</v>
      </c>
      <c r="AU273" s="294" t="s">
        <v>90</v>
      </c>
      <c r="AV273" s="15" t="s">
        <v>194</v>
      </c>
      <c r="AW273" s="15" t="s">
        <v>34</v>
      </c>
      <c r="AX273" s="15" t="s">
        <v>84</v>
      </c>
      <c r="AY273" s="294" t="s">
        <v>189</v>
      </c>
    </row>
    <row r="274" s="2" customFormat="1" ht="21.75" customHeight="1">
      <c r="A274" s="39"/>
      <c r="B274" s="40"/>
      <c r="C274" s="245" t="s">
        <v>354</v>
      </c>
      <c r="D274" s="245" t="s">
        <v>191</v>
      </c>
      <c r="E274" s="246" t="s">
        <v>355</v>
      </c>
      <c r="F274" s="247" t="s">
        <v>356</v>
      </c>
      <c r="G274" s="248" t="s">
        <v>88</v>
      </c>
      <c r="H274" s="249">
        <v>773.53899999999999</v>
      </c>
      <c r="I274" s="250"/>
      <c r="J274" s="251">
        <f>ROUND(I274*H274,2)</f>
        <v>0</v>
      </c>
      <c r="K274" s="252"/>
      <c r="L274" s="45"/>
      <c r="M274" s="253" t="s">
        <v>1</v>
      </c>
      <c r="N274" s="254" t="s">
        <v>44</v>
      </c>
      <c r="O274" s="92"/>
      <c r="P274" s="255">
        <f>O274*H274</f>
        <v>0</v>
      </c>
      <c r="Q274" s="255">
        <v>0.0030000000000000001</v>
      </c>
      <c r="R274" s="255">
        <f>Q274*H274</f>
        <v>2.3206169999999999</v>
      </c>
      <c r="S274" s="255">
        <v>0</v>
      </c>
      <c r="T274" s="25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57" t="s">
        <v>194</v>
      </c>
      <c r="AT274" s="257" t="s">
        <v>191</v>
      </c>
      <c r="AU274" s="257" t="s">
        <v>90</v>
      </c>
      <c r="AY274" s="18" t="s">
        <v>189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8" t="s">
        <v>84</v>
      </c>
      <c r="BK274" s="258">
        <f>ROUND(I274*H274,2)</f>
        <v>0</v>
      </c>
      <c r="BL274" s="18" t="s">
        <v>194</v>
      </c>
      <c r="BM274" s="257" t="s">
        <v>357</v>
      </c>
    </row>
    <row r="275" s="2" customFormat="1">
      <c r="A275" s="39"/>
      <c r="B275" s="40"/>
      <c r="C275" s="41"/>
      <c r="D275" s="259" t="s">
        <v>196</v>
      </c>
      <c r="E275" s="41"/>
      <c r="F275" s="260" t="s">
        <v>358</v>
      </c>
      <c r="G275" s="41"/>
      <c r="H275" s="41"/>
      <c r="I275" s="140"/>
      <c r="J275" s="41"/>
      <c r="K275" s="41"/>
      <c r="L275" s="45"/>
      <c r="M275" s="261"/>
      <c r="N275" s="262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196</v>
      </c>
      <c r="AU275" s="18" t="s">
        <v>90</v>
      </c>
    </row>
    <row r="276" s="13" customFormat="1">
      <c r="A276" s="13"/>
      <c r="B276" s="263"/>
      <c r="C276" s="264"/>
      <c r="D276" s="259" t="s">
        <v>198</v>
      </c>
      <c r="E276" s="265" t="s">
        <v>1</v>
      </c>
      <c r="F276" s="266" t="s">
        <v>316</v>
      </c>
      <c r="G276" s="264"/>
      <c r="H276" s="265" t="s">
        <v>1</v>
      </c>
      <c r="I276" s="267"/>
      <c r="J276" s="264"/>
      <c r="K276" s="264"/>
      <c r="L276" s="268"/>
      <c r="M276" s="269"/>
      <c r="N276" s="270"/>
      <c r="O276" s="270"/>
      <c r="P276" s="270"/>
      <c r="Q276" s="270"/>
      <c r="R276" s="270"/>
      <c r="S276" s="270"/>
      <c r="T276" s="27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2" t="s">
        <v>198</v>
      </c>
      <c r="AU276" s="272" t="s">
        <v>90</v>
      </c>
      <c r="AV276" s="13" t="s">
        <v>84</v>
      </c>
      <c r="AW276" s="13" t="s">
        <v>34</v>
      </c>
      <c r="AX276" s="13" t="s">
        <v>79</v>
      </c>
      <c r="AY276" s="272" t="s">
        <v>189</v>
      </c>
    </row>
    <row r="277" s="14" customFormat="1">
      <c r="A277" s="14"/>
      <c r="B277" s="273"/>
      <c r="C277" s="274"/>
      <c r="D277" s="259" t="s">
        <v>198</v>
      </c>
      <c r="E277" s="275" t="s">
        <v>1</v>
      </c>
      <c r="F277" s="276" t="s">
        <v>359</v>
      </c>
      <c r="G277" s="274"/>
      <c r="H277" s="277">
        <v>36.290999999999997</v>
      </c>
      <c r="I277" s="278"/>
      <c r="J277" s="274"/>
      <c r="K277" s="274"/>
      <c r="L277" s="279"/>
      <c r="M277" s="280"/>
      <c r="N277" s="281"/>
      <c r="O277" s="281"/>
      <c r="P277" s="281"/>
      <c r="Q277" s="281"/>
      <c r="R277" s="281"/>
      <c r="S277" s="281"/>
      <c r="T277" s="28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83" t="s">
        <v>198</v>
      </c>
      <c r="AU277" s="283" t="s">
        <v>90</v>
      </c>
      <c r="AV277" s="14" t="s">
        <v>90</v>
      </c>
      <c r="AW277" s="14" t="s">
        <v>34</v>
      </c>
      <c r="AX277" s="14" t="s">
        <v>79</v>
      </c>
      <c r="AY277" s="283" t="s">
        <v>189</v>
      </c>
    </row>
    <row r="278" s="14" customFormat="1">
      <c r="A278" s="14"/>
      <c r="B278" s="273"/>
      <c r="C278" s="274"/>
      <c r="D278" s="259" t="s">
        <v>198</v>
      </c>
      <c r="E278" s="275" t="s">
        <v>1</v>
      </c>
      <c r="F278" s="276" t="s">
        <v>360</v>
      </c>
      <c r="G278" s="274"/>
      <c r="H278" s="277">
        <v>-7.782</v>
      </c>
      <c r="I278" s="278"/>
      <c r="J278" s="274"/>
      <c r="K278" s="274"/>
      <c r="L278" s="279"/>
      <c r="M278" s="280"/>
      <c r="N278" s="281"/>
      <c r="O278" s="281"/>
      <c r="P278" s="281"/>
      <c r="Q278" s="281"/>
      <c r="R278" s="281"/>
      <c r="S278" s="281"/>
      <c r="T278" s="28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83" t="s">
        <v>198</v>
      </c>
      <c r="AU278" s="283" t="s">
        <v>90</v>
      </c>
      <c r="AV278" s="14" t="s">
        <v>90</v>
      </c>
      <c r="AW278" s="14" t="s">
        <v>34</v>
      </c>
      <c r="AX278" s="14" t="s">
        <v>79</v>
      </c>
      <c r="AY278" s="283" t="s">
        <v>189</v>
      </c>
    </row>
    <row r="279" s="13" customFormat="1">
      <c r="A279" s="13"/>
      <c r="B279" s="263"/>
      <c r="C279" s="264"/>
      <c r="D279" s="259" t="s">
        <v>198</v>
      </c>
      <c r="E279" s="265" t="s">
        <v>1</v>
      </c>
      <c r="F279" s="266" t="s">
        <v>318</v>
      </c>
      <c r="G279" s="264"/>
      <c r="H279" s="265" t="s">
        <v>1</v>
      </c>
      <c r="I279" s="267"/>
      <c r="J279" s="264"/>
      <c r="K279" s="264"/>
      <c r="L279" s="268"/>
      <c r="M279" s="269"/>
      <c r="N279" s="270"/>
      <c r="O279" s="270"/>
      <c r="P279" s="270"/>
      <c r="Q279" s="270"/>
      <c r="R279" s="270"/>
      <c r="S279" s="270"/>
      <c r="T279" s="27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2" t="s">
        <v>198</v>
      </c>
      <c r="AU279" s="272" t="s">
        <v>90</v>
      </c>
      <c r="AV279" s="13" t="s">
        <v>84</v>
      </c>
      <c r="AW279" s="13" t="s">
        <v>34</v>
      </c>
      <c r="AX279" s="13" t="s">
        <v>79</v>
      </c>
      <c r="AY279" s="272" t="s">
        <v>189</v>
      </c>
    </row>
    <row r="280" s="14" customFormat="1">
      <c r="A280" s="14"/>
      <c r="B280" s="273"/>
      <c r="C280" s="274"/>
      <c r="D280" s="259" t="s">
        <v>198</v>
      </c>
      <c r="E280" s="275" t="s">
        <v>1</v>
      </c>
      <c r="F280" s="276" t="s">
        <v>361</v>
      </c>
      <c r="G280" s="274"/>
      <c r="H280" s="277">
        <v>75.299999999999997</v>
      </c>
      <c r="I280" s="278"/>
      <c r="J280" s="274"/>
      <c r="K280" s="274"/>
      <c r="L280" s="279"/>
      <c r="M280" s="280"/>
      <c r="N280" s="281"/>
      <c r="O280" s="281"/>
      <c r="P280" s="281"/>
      <c r="Q280" s="281"/>
      <c r="R280" s="281"/>
      <c r="S280" s="281"/>
      <c r="T280" s="28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3" t="s">
        <v>198</v>
      </c>
      <c r="AU280" s="283" t="s">
        <v>90</v>
      </c>
      <c r="AV280" s="14" t="s">
        <v>90</v>
      </c>
      <c r="AW280" s="14" t="s">
        <v>34</v>
      </c>
      <c r="AX280" s="14" t="s">
        <v>79</v>
      </c>
      <c r="AY280" s="283" t="s">
        <v>189</v>
      </c>
    </row>
    <row r="281" s="14" customFormat="1">
      <c r="A281" s="14"/>
      <c r="B281" s="273"/>
      <c r="C281" s="274"/>
      <c r="D281" s="259" t="s">
        <v>198</v>
      </c>
      <c r="E281" s="275" t="s">
        <v>1</v>
      </c>
      <c r="F281" s="276" t="s">
        <v>362</v>
      </c>
      <c r="G281" s="274"/>
      <c r="H281" s="277">
        <v>-10.323</v>
      </c>
      <c r="I281" s="278"/>
      <c r="J281" s="274"/>
      <c r="K281" s="274"/>
      <c r="L281" s="279"/>
      <c r="M281" s="280"/>
      <c r="N281" s="281"/>
      <c r="O281" s="281"/>
      <c r="P281" s="281"/>
      <c r="Q281" s="281"/>
      <c r="R281" s="281"/>
      <c r="S281" s="281"/>
      <c r="T281" s="28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83" t="s">
        <v>198</v>
      </c>
      <c r="AU281" s="283" t="s">
        <v>90</v>
      </c>
      <c r="AV281" s="14" t="s">
        <v>90</v>
      </c>
      <c r="AW281" s="14" t="s">
        <v>34</v>
      </c>
      <c r="AX281" s="14" t="s">
        <v>79</v>
      </c>
      <c r="AY281" s="283" t="s">
        <v>189</v>
      </c>
    </row>
    <row r="282" s="13" customFormat="1">
      <c r="A282" s="13"/>
      <c r="B282" s="263"/>
      <c r="C282" s="264"/>
      <c r="D282" s="259" t="s">
        <v>198</v>
      </c>
      <c r="E282" s="265" t="s">
        <v>1</v>
      </c>
      <c r="F282" s="266" t="s">
        <v>320</v>
      </c>
      <c r="G282" s="264"/>
      <c r="H282" s="265" t="s">
        <v>1</v>
      </c>
      <c r="I282" s="267"/>
      <c r="J282" s="264"/>
      <c r="K282" s="264"/>
      <c r="L282" s="268"/>
      <c r="M282" s="269"/>
      <c r="N282" s="270"/>
      <c r="O282" s="270"/>
      <c r="P282" s="270"/>
      <c r="Q282" s="270"/>
      <c r="R282" s="270"/>
      <c r="S282" s="270"/>
      <c r="T282" s="27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2" t="s">
        <v>198</v>
      </c>
      <c r="AU282" s="272" t="s">
        <v>90</v>
      </c>
      <c r="AV282" s="13" t="s">
        <v>84</v>
      </c>
      <c r="AW282" s="13" t="s">
        <v>34</v>
      </c>
      <c r="AX282" s="13" t="s">
        <v>79</v>
      </c>
      <c r="AY282" s="272" t="s">
        <v>189</v>
      </c>
    </row>
    <row r="283" s="14" customFormat="1">
      <c r="A283" s="14"/>
      <c r="B283" s="273"/>
      <c r="C283" s="274"/>
      <c r="D283" s="259" t="s">
        <v>198</v>
      </c>
      <c r="E283" s="275" t="s">
        <v>1</v>
      </c>
      <c r="F283" s="276" t="s">
        <v>363</v>
      </c>
      <c r="G283" s="274"/>
      <c r="H283" s="277">
        <v>74.159999999999997</v>
      </c>
      <c r="I283" s="278"/>
      <c r="J283" s="274"/>
      <c r="K283" s="274"/>
      <c r="L283" s="279"/>
      <c r="M283" s="280"/>
      <c r="N283" s="281"/>
      <c r="O283" s="281"/>
      <c r="P283" s="281"/>
      <c r="Q283" s="281"/>
      <c r="R283" s="281"/>
      <c r="S283" s="281"/>
      <c r="T283" s="28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3" t="s">
        <v>198</v>
      </c>
      <c r="AU283" s="283" t="s">
        <v>90</v>
      </c>
      <c r="AV283" s="14" t="s">
        <v>90</v>
      </c>
      <c r="AW283" s="14" t="s">
        <v>34</v>
      </c>
      <c r="AX283" s="14" t="s">
        <v>79</v>
      </c>
      <c r="AY283" s="283" t="s">
        <v>189</v>
      </c>
    </row>
    <row r="284" s="14" customFormat="1">
      <c r="A284" s="14"/>
      <c r="B284" s="273"/>
      <c r="C284" s="274"/>
      <c r="D284" s="259" t="s">
        <v>198</v>
      </c>
      <c r="E284" s="275" t="s">
        <v>1</v>
      </c>
      <c r="F284" s="276" t="s">
        <v>364</v>
      </c>
      <c r="G284" s="274"/>
      <c r="H284" s="277">
        <v>-7.202</v>
      </c>
      <c r="I284" s="278"/>
      <c r="J284" s="274"/>
      <c r="K284" s="274"/>
      <c r="L284" s="279"/>
      <c r="M284" s="280"/>
      <c r="N284" s="281"/>
      <c r="O284" s="281"/>
      <c r="P284" s="281"/>
      <c r="Q284" s="281"/>
      <c r="R284" s="281"/>
      <c r="S284" s="281"/>
      <c r="T284" s="28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83" t="s">
        <v>198</v>
      </c>
      <c r="AU284" s="283" t="s">
        <v>90</v>
      </c>
      <c r="AV284" s="14" t="s">
        <v>90</v>
      </c>
      <c r="AW284" s="14" t="s">
        <v>34</v>
      </c>
      <c r="AX284" s="14" t="s">
        <v>79</v>
      </c>
      <c r="AY284" s="283" t="s">
        <v>189</v>
      </c>
    </row>
    <row r="285" s="13" customFormat="1">
      <c r="A285" s="13"/>
      <c r="B285" s="263"/>
      <c r="C285" s="264"/>
      <c r="D285" s="259" t="s">
        <v>198</v>
      </c>
      <c r="E285" s="265" t="s">
        <v>1</v>
      </c>
      <c r="F285" s="266" t="s">
        <v>322</v>
      </c>
      <c r="G285" s="264"/>
      <c r="H285" s="265" t="s">
        <v>1</v>
      </c>
      <c r="I285" s="267"/>
      <c r="J285" s="264"/>
      <c r="K285" s="264"/>
      <c r="L285" s="268"/>
      <c r="M285" s="269"/>
      <c r="N285" s="270"/>
      <c r="O285" s="270"/>
      <c r="P285" s="270"/>
      <c r="Q285" s="270"/>
      <c r="R285" s="270"/>
      <c r="S285" s="270"/>
      <c r="T285" s="27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2" t="s">
        <v>198</v>
      </c>
      <c r="AU285" s="272" t="s">
        <v>90</v>
      </c>
      <c r="AV285" s="13" t="s">
        <v>84</v>
      </c>
      <c r="AW285" s="13" t="s">
        <v>34</v>
      </c>
      <c r="AX285" s="13" t="s">
        <v>79</v>
      </c>
      <c r="AY285" s="272" t="s">
        <v>189</v>
      </c>
    </row>
    <row r="286" s="14" customFormat="1">
      <c r="A286" s="14"/>
      <c r="B286" s="273"/>
      <c r="C286" s="274"/>
      <c r="D286" s="259" t="s">
        <v>198</v>
      </c>
      <c r="E286" s="275" t="s">
        <v>1</v>
      </c>
      <c r="F286" s="276" t="s">
        <v>365</v>
      </c>
      <c r="G286" s="274"/>
      <c r="H286" s="277">
        <v>67.147999999999996</v>
      </c>
      <c r="I286" s="278"/>
      <c r="J286" s="274"/>
      <c r="K286" s="274"/>
      <c r="L286" s="279"/>
      <c r="M286" s="280"/>
      <c r="N286" s="281"/>
      <c r="O286" s="281"/>
      <c r="P286" s="281"/>
      <c r="Q286" s="281"/>
      <c r="R286" s="281"/>
      <c r="S286" s="281"/>
      <c r="T286" s="28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3" t="s">
        <v>198</v>
      </c>
      <c r="AU286" s="283" t="s">
        <v>90</v>
      </c>
      <c r="AV286" s="14" t="s">
        <v>90</v>
      </c>
      <c r="AW286" s="14" t="s">
        <v>34</v>
      </c>
      <c r="AX286" s="14" t="s">
        <v>79</v>
      </c>
      <c r="AY286" s="283" t="s">
        <v>189</v>
      </c>
    </row>
    <row r="287" s="14" customFormat="1">
      <c r="A287" s="14"/>
      <c r="B287" s="273"/>
      <c r="C287" s="274"/>
      <c r="D287" s="259" t="s">
        <v>198</v>
      </c>
      <c r="E287" s="275" t="s">
        <v>1</v>
      </c>
      <c r="F287" s="276" t="s">
        <v>366</v>
      </c>
      <c r="G287" s="274"/>
      <c r="H287" s="277">
        <v>-4.0259999999999998</v>
      </c>
      <c r="I287" s="278"/>
      <c r="J287" s="274"/>
      <c r="K287" s="274"/>
      <c r="L287" s="279"/>
      <c r="M287" s="280"/>
      <c r="N287" s="281"/>
      <c r="O287" s="281"/>
      <c r="P287" s="281"/>
      <c r="Q287" s="281"/>
      <c r="R287" s="281"/>
      <c r="S287" s="281"/>
      <c r="T287" s="28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83" t="s">
        <v>198</v>
      </c>
      <c r="AU287" s="283" t="s">
        <v>90</v>
      </c>
      <c r="AV287" s="14" t="s">
        <v>90</v>
      </c>
      <c r="AW287" s="14" t="s">
        <v>34</v>
      </c>
      <c r="AX287" s="14" t="s">
        <v>79</v>
      </c>
      <c r="AY287" s="283" t="s">
        <v>189</v>
      </c>
    </row>
    <row r="288" s="13" customFormat="1">
      <c r="A288" s="13"/>
      <c r="B288" s="263"/>
      <c r="C288" s="264"/>
      <c r="D288" s="259" t="s">
        <v>198</v>
      </c>
      <c r="E288" s="265" t="s">
        <v>1</v>
      </c>
      <c r="F288" s="266" t="s">
        <v>324</v>
      </c>
      <c r="G288" s="264"/>
      <c r="H288" s="265" t="s">
        <v>1</v>
      </c>
      <c r="I288" s="267"/>
      <c r="J288" s="264"/>
      <c r="K288" s="264"/>
      <c r="L288" s="268"/>
      <c r="M288" s="269"/>
      <c r="N288" s="270"/>
      <c r="O288" s="270"/>
      <c r="P288" s="270"/>
      <c r="Q288" s="270"/>
      <c r="R288" s="270"/>
      <c r="S288" s="270"/>
      <c r="T288" s="27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2" t="s">
        <v>198</v>
      </c>
      <c r="AU288" s="272" t="s">
        <v>90</v>
      </c>
      <c r="AV288" s="13" t="s">
        <v>84</v>
      </c>
      <c r="AW288" s="13" t="s">
        <v>34</v>
      </c>
      <c r="AX288" s="13" t="s">
        <v>79</v>
      </c>
      <c r="AY288" s="272" t="s">
        <v>189</v>
      </c>
    </row>
    <row r="289" s="14" customFormat="1">
      <c r="A289" s="14"/>
      <c r="B289" s="273"/>
      <c r="C289" s="274"/>
      <c r="D289" s="259" t="s">
        <v>198</v>
      </c>
      <c r="E289" s="275" t="s">
        <v>1</v>
      </c>
      <c r="F289" s="276" t="s">
        <v>367</v>
      </c>
      <c r="G289" s="274"/>
      <c r="H289" s="277">
        <v>148.715</v>
      </c>
      <c r="I289" s="278"/>
      <c r="J289" s="274"/>
      <c r="K289" s="274"/>
      <c r="L289" s="279"/>
      <c r="M289" s="280"/>
      <c r="N289" s="281"/>
      <c r="O289" s="281"/>
      <c r="P289" s="281"/>
      <c r="Q289" s="281"/>
      <c r="R289" s="281"/>
      <c r="S289" s="281"/>
      <c r="T289" s="28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3" t="s">
        <v>198</v>
      </c>
      <c r="AU289" s="283" t="s">
        <v>90</v>
      </c>
      <c r="AV289" s="14" t="s">
        <v>90</v>
      </c>
      <c r="AW289" s="14" t="s">
        <v>34</v>
      </c>
      <c r="AX289" s="14" t="s">
        <v>79</v>
      </c>
      <c r="AY289" s="283" t="s">
        <v>189</v>
      </c>
    </row>
    <row r="290" s="14" customFormat="1">
      <c r="A290" s="14"/>
      <c r="B290" s="273"/>
      <c r="C290" s="274"/>
      <c r="D290" s="259" t="s">
        <v>198</v>
      </c>
      <c r="E290" s="275" t="s">
        <v>1</v>
      </c>
      <c r="F290" s="276" t="s">
        <v>368</v>
      </c>
      <c r="G290" s="274"/>
      <c r="H290" s="277">
        <v>-27.486999999999998</v>
      </c>
      <c r="I290" s="278"/>
      <c r="J290" s="274"/>
      <c r="K290" s="274"/>
      <c r="L290" s="279"/>
      <c r="M290" s="280"/>
      <c r="N290" s="281"/>
      <c r="O290" s="281"/>
      <c r="P290" s="281"/>
      <c r="Q290" s="281"/>
      <c r="R290" s="281"/>
      <c r="S290" s="281"/>
      <c r="T290" s="28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3" t="s">
        <v>198</v>
      </c>
      <c r="AU290" s="283" t="s">
        <v>90</v>
      </c>
      <c r="AV290" s="14" t="s">
        <v>90</v>
      </c>
      <c r="AW290" s="14" t="s">
        <v>34</v>
      </c>
      <c r="AX290" s="14" t="s">
        <v>79</v>
      </c>
      <c r="AY290" s="283" t="s">
        <v>189</v>
      </c>
    </row>
    <row r="291" s="13" customFormat="1">
      <c r="A291" s="13"/>
      <c r="B291" s="263"/>
      <c r="C291" s="264"/>
      <c r="D291" s="259" t="s">
        <v>198</v>
      </c>
      <c r="E291" s="265" t="s">
        <v>1</v>
      </c>
      <c r="F291" s="266" t="s">
        <v>326</v>
      </c>
      <c r="G291" s="264"/>
      <c r="H291" s="265" t="s">
        <v>1</v>
      </c>
      <c r="I291" s="267"/>
      <c r="J291" s="264"/>
      <c r="K291" s="264"/>
      <c r="L291" s="268"/>
      <c r="M291" s="269"/>
      <c r="N291" s="270"/>
      <c r="O291" s="270"/>
      <c r="P291" s="270"/>
      <c r="Q291" s="270"/>
      <c r="R291" s="270"/>
      <c r="S291" s="270"/>
      <c r="T291" s="27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2" t="s">
        <v>198</v>
      </c>
      <c r="AU291" s="272" t="s">
        <v>90</v>
      </c>
      <c r="AV291" s="13" t="s">
        <v>84</v>
      </c>
      <c r="AW291" s="13" t="s">
        <v>34</v>
      </c>
      <c r="AX291" s="13" t="s">
        <v>79</v>
      </c>
      <c r="AY291" s="272" t="s">
        <v>189</v>
      </c>
    </row>
    <row r="292" s="14" customFormat="1">
      <c r="A292" s="14"/>
      <c r="B292" s="273"/>
      <c r="C292" s="274"/>
      <c r="D292" s="259" t="s">
        <v>198</v>
      </c>
      <c r="E292" s="275" t="s">
        <v>1</v>
      </c>
      <c r="F292" s="276" t="s">
        <v>369</v>
      </c>
      <c r="G292" s="274"/>
      <c r="H292" s="277">
        <v>52.298000000000002</v>
      </c>
      <c r="I292" s="278"/>
      <c r="J292" s="274"/>
      <c r="K292" s="274"/>
      <c r="L292" s="279"/>
      <c r="M292" s="280"/>
      <c r="N292" s="281"/>
      <c r="O292" s="281"/>
      <c r="P292" s="281"/>
      <c r="Q292" s="281"/>
      <c r="R292" s="281"/>
      <c r="S292" s="281"/>
      <c r="T292" s="28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3" t="s">
        <v>198</v>
      </c>
      <c r="AU292" s="283" t="s">
        <v>90</v>
      </c>
      <c r="AV292" s="14" t="s">
        <v>90</v>
      </c>
      <c r="AW292" s="14" t="s">
        <v>34</v>
      </c>
      <c r="AX292" s="14" t="s">
        <v>79</v>
      </c>
      <c r="AY292" s="283" t="s">
        <v>189</v>
      </c>
    </row>
    <row r="293" s="14" customFormat="1">
      <c r="A293" s="14"/>
      <c r="B293" s="273"/>
      <c r="C293" s="274"/>
      <c r="D293" s="259" t="s">
        <v>198</v>
      </c>
      <c r="E293" s="275" t="s">
        <v>1</v>
      </c>
      <c r="F293" s="276" t="s">
        <v>370</v>
      </c>
      <c r="G293" s="274"/>
      <c r="H293" s="277">
        <v>-4.923</v>
      </c>
      <c r="I293" s="278"/>
      <c r="J293" s="274"/>
      <c r="K293" s="274"/>
      <c r="L293" s="279"/>
      <c r="M293" s="280"/>
      <c r="N293" s="281"/>
      <c r="O293" s="281"/>
      <c r="P293" s="281"/>
      <c r="Q293" s="281"/>
      <c r="R293" s="281"/>
      <c r="S293" s="281"/>
      <c r="T293" s="28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83" t="s">
        <v>198</v>
      </c>
      <c r="AU293" s="283" t="s">
        <v>90</v>
      </c>
      <c r="AV293" s="14" t="s">
        <v>90</v>
      </c>
      <c r="AW293" s="14" t="s">
        <v>34</v>
      </c>
      <c r="AX293" s="14" t="s">
        <v>79</v>
      </c>
      <c r="AY293" s="283" t="s">
        <v>189</v>
      </c>
    </row>
    <row r="294" s="13" customFormat="1">
      <c r="A294" s="13"/>
      <c r="B294" s="263"/>
      <c r="C294" s="264"/>
      <c r="D294" s="259" t="s">
        <v>198</v>
      </c>
      <c r="E294" s="265" t="s">
        <v>1</v>
      </c>
      <c r="F294" s="266" t="s">
        <v>328</v>
      </c>
      <c r="G294" s="264"/>
      <c r="H294" s="265" t="s">
        <v>1</v>
      </c>
      <c r="I294" s="267"/>
      <c r="J294" s="264"/>
      <c r="K294" s="264"/>
      <c r="L294" s="268"/>
      <c r="M294" s="269"/>
      <c r="N294" s="270"/>
      <c r="O294" s="270"/>
      <c r="P294" s="270"/>
      <c r="Q294" s="270"/>
      <c r="R294" s="270"/>
      <c r="S294" s="270"/>
      <c r="T294" s="27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2" t="s">
        <v>198</v>
      </c>
      <c r="AU294" s="272" t="s">
        <v>90</v>
      </c>
      <c r="AV294" s="13" t="s">
        <v>84</v>
      </c>
      <c r="AW294" s="13" t="s">
        <v>34</v>
      </c>
      <c r="AX294" s="13" t="s">
        <v>79</v>
      </c>
      <c r="AY294" s="272" t="s">
        <v>189</v>
      </c>
    </row>
    <row r="295" s="14" customFormat="1">
      <c r="A295" s="14"/>
      <c r="B295" s="273"/>
      <c r="C295" s="274"/>
      <c r="D295" s="259" t="s">
        <v>198</v>
      </c>
      <c r="E295" s="275" t="s">
        <v>1</v>
      </c>
      <c r="F295" s="276" t="s">
        <v>371</v>
      </c>
      <c r="G295" s="274"/>
      <c r="H295" s="277">
        <v>49.311</v>
      </c>
      <c r="I295" s="278"/>
      <c r="J295" s="274"/>
      <c r="K295" s="274"/>
      <c r="L295" s="279"/>
      <c r="M295" s="280"/>
      <c r="N295" s="281"/>
      <c r="O295" s="281"/>
      <c r="P295" s="281"/>
      <c r="Q295" s="281"/>
      <c r="R295" s="281"/>
      <c r="S295" s="281"/>
      <c r="T295" s="28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83" t="s">
        <v>198</v>
      </c>
      <c r="AU295" s="283" t="s">
        <v>90</v>
      </c>
      <c r="AV295" s="14" t="s">
        <v>90</v>
      </c>
      <c r="AW295" s="14" t="s">
        <v>34</v>
      </c>
      <c r="AX295" s="14" t="s">
        <v>79</v>
      </c>
      <c r="AY295" s="283" t="s">
        <v>189</v>
      </c>
    </row>
    <row r="296" s="14" customFormat="1">
      <c r="A296" s="14"/>
      <c r="B296" s="273"/>
      <c r="C296" s="274"/>
      <c r="D296" s="259" t="s">
        <v>198</v>
      </c>
      <c r="E296" s="275" t="s">
        <v>1</v>
      </c>
      <c r="F296" s="276" t="s">
        <v>372</v>
      </c>
      <c r="G296" s="274"/>
      <c r="H296" s="277">
        <v>-5.54</v>
      </c>
      <c r="I296" s="278"/>
      <c r="J296" s="274"/>
      <c r="K296" s="274"/>
      <c r="L296" s="279"/>
      <c r="M296" s="280"/>
      <c r="N296" s="281"/>
      <c r="O296" s="281"/>
      <c r="P296" s="281"/>
      <c r="Q296" s="281"/>
      <c r="R296" s="281"/>
      <c r="S296" s="281"/>
      <c r="T296" s="28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3" t="s">
        <v>198</v>
      </c>
      <c r="AU296" s="283" t="s">
        <v>90</v>
      </c>
      <c r="AV296" s="14" t="s">
        <v>90</v>
      </c>
      <c r="AW296" s="14" t="s">
        <v>34</v>
      </c>
      <c r="AX296" s="14" t="s">
        <v>79</v>
      </c>
      <c r="AY296" s="283" t="s">
        <v>189</v>
      </c>
    </row>
    <row r="297" s="13" customFormat="1">
      <c r="A297" s="13"/>
      <c r="B297" s="263"/>
      <c r="C297" s="264"/>
      <c r="D297" s="259" t="s">
        <v>198</v>
      </c>
      <c r="E297" s="265" t="s">
        <v>1</v>
      </c>
      <c r="F297" s="266" t="s">
        <v>330</v>
      </c>
      <c r="G297" s="264"/>
      <c r="H297" s="265" t="s">
        <v>1</v>
      </c>
      <c r="I297" s="267"/>
      <c r="J297" s="264"/>
      <c r="K297" s="264"/>
      <c r="L297" s="268"/>
      <c r="M297" s="269"/>
      <c r="N297" s="270"/>
      <c r="O297" s="270"/>
      <c r="P297" s="270"/>
      <c r="Q297" s="270"/>
      <c r="R297" s="270"/>
      <c r="S297" s="270"/>
      <c r="T297" s="27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2" t="s">
        <v>198</v>
      </c>
      <c r="AU297" s="272" t="s">
        <v>90</v>
      </c>
      <c r="AV297" s="13" t="s">
        <v>84</v>
      </c>
      <c r="AW297" s="13" t="s">
        <v>34</v>
      </c>
      <c r="AX297" s="13" t="s">
        <v>79</v>
      </c>
      <c r="AY297" s="272" t="s">
        <v>189</v>
      </c>
    </row>
    <row r="298" s="14" customFormat="1">
      <c r="A298" s="14"/>
      <c r="B298" s="273"/>
      <c r="C298" s="274"/>
      <c r="D298" s="259" t="s">
        <v>198</v>
      </c>
      <c r="E298" s="275" t="s">
        <v>1</v>
      </c>
      <c r="F298" s="276" t="s">
        <v>373</v>
      </c>
      <c r="G298" s="274"/>
      <c r="H298" s="277">
        <v>63.637999999999998</v>
      </c>
      <c r="I298" s="278"/>
      <c r="J298" s="274"/>
      <c r="K298" s="274"/>
      <c r="L298" s="279"/>
      <c r="M298" s="280"/>
      <c r="N298" s="281"/>
      <c r="O298" s="281"/>
      <c r="P298" s="281"/>
      <c r="Q298" s="281"/>
      <c r="R298" s="281"/>
      <c r="S298" s="281"/>
      <c r="T298" s="28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83" t="s">
        <v>198</v>
      </c>
      <c r="AU298" s="283" t="s">
        <v>90</v>
      </c>
      <c r="AV298" s="14" t="s">
        <v>90</v>
      </c>
      <c r="AW298" s="14" t="s">
        <v>34</v>
      </c>
      <c r="AX298" s="14" t="s">
        <v>79</v>
      </c>
      <c r="AY298" s="283" t="s">
        <v>189</v>
      </c>
    </row>
    <row r="299" s="14" customFormat="1">
      <c r="A299" s="14"/>
      <c r="B299" s="273"/>
      <c r="C299" s="274"/>
      <c r="D299" s="259" t="s">
        <v>198</v>
      </c>
      <c r="E299" s="275" t="s">
        <v>1</v>
      </c>
      <c r="F299" s="276" t="s">
        <v>374</v>
      </c>
      <c r="G299" s="274"/>
      <c r="H299" s="277">
        <v>-4.726</v>
      </c>
      <c r="I299" s="278"/>
      <c r="J299" s="274"/>
      <c r="K299" s="274"/>
      <c r="L299" s="279"/>
      <c r="M299" s="280"/>
      <c r="N299" s="281"/>
      <c r="O299" s="281"/>
      <c r="P299" s="281"/>
      <c r="Q299" s="281"/>
      <c r="R299" s="281"/>
      <c r="S299" s="281"/>
      <c r="T299" s="28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83" t="s">
        <v>198</v>
      </c>
      <c r="AU299" s="283" t="s">
        <v>90</v>
      </c>
      <c r="AV299" s="14" t="s">
        <v>90</v>
      </c>
      <c r="AW299" s="14" t="s">
        <v>34</v>
      </c>
      <c r="AX299" s="14" t="s">
        <v>79</v>
      </c>
      <c r="AY299" s="283" t="s">
        <v>189</v>
      </c>
    </row>
    <row r="300" s="13" customFormat="1">
      <c r="A300" s="13"/>
      <c r="B300" s="263"/>
      <c r="C300" s="264"/>
      <c r="D300" s="259" t="s">
        <v>198</v>
      </c>
      <c r="E300" s="265" t="s">
        <v>1</v>
      </c>
      <c r="F300" s="266" t="s">
        <v>332</v>
      </c>
      <c r="G300" s="264"/>
      <c r="H300" s="265" t="s">
        <v>1</v>
      </c>
      <c r="I300" s="267"/>
      <c r="J300" s="264"/>
      <c r="K300" s="264"/>
      <c r="L300" s="268"/>
      <c r="M300" s="269"/>
      <c r="N300" s="270"/>
      <c r="O300" s="270"/>
      <c r="P300" s="270"/>
      <c r="Q300" s="270"/>
      <c r="R300" s="270"/>
      <c r="S300" s="270"/>
      <c r="T300" s="27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2" t="s">
        <v>198</v>
      </c>
      <c r="AU300" s="272" t="s">
        <v>90</v>
      </c>
      <c r="AV300" s="13" t="s">
        <v>84</v>
      </c>
      <c r="AW300" s="13" t="s">
        <v>34</v>
      </c>
      <c r="AX300" s="13" t="s">
        <v>79</v>
      </c>
      <c r="AY300" s="272" t="s">
        <v>189</v>
      </c>
    </row>
    <row r="301" s="14" customFormat="1">
      <c r="A301" s="14"/>
      <c r="B301" s="273"/>
      <c r="C301" s="274"/>
      <c r="D301" s="259" t="s">
        <v>198</v>
      </c>
      <c r="E301" s="275" t="s">
        <v>1</v>
      </c>
      <c r="F301" s="276" t="s">
        <v>375</v>
      </c>
      <c r="G301" s="274"/>
      <c r="H301" s="277">
        <v>60.009999999999998</v>
      </c>
      <c r="I301" s="278"/>
      <c r="J301" s="274"/>
      <c r="K301" s="274"/>
      <c r="L301" s="279"/>
      <c r="M301" s="280"/>
      <c r="N301" s="281"/>
      <c r="O301" s="281"/>
      <c r="P301" s="281"/>
      <c r="Q301" s="281"/>
      <c r="R301" s="281"/>
      <c r="S301" s="281"/>
      <c r="T301" s="28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3" t="s">
        <v>198</v>
      </c>
      <c r="AU301" s="283" t="s">
        <v>90</v>
      </c>
      <c r="AV301" s="14" t="s">
        <v>90</v>
      </c>
      <c r="AW301" s="14" t="s">
        <v>34</v>
      </c>
      <c r="AX301" s="14" t="s">
        <v>79</v>
      </c>
      <c r="AY301" s="283" t="s">
        <v>189</v>
      </c>
    </row>
    <row r="302" s="14" customFormat="1">
      <c r="A302" s="14"/>
      <c r="B302" s="273"/>
      <c r="C302" s="274"/>
      <c r="D302" s="259" t="s">
        <v>198</v>
      </c>
      <c r="E302" s="275" t="s">
        <v>1</v>
      </c>
      <c r="F302" s="276" t="s">
        <v>376</v>
      </c>
      <c r="G302" s="274"/>
      <c r="H302" s="277">
        <v>-9.3450000000000006</v>
      </c>
      <c r="I302" s="278"/>
      <c r="J302" s="274"/>
      <c r="K302" s="274"/>
      <c r="L302" s="279"/>
      <c r="M302" s="280"/>
      <c r="N302" s="281"/>
      <c r="O302" s="281"/>
      <c r="P302" s="281"/>
      <c r="Q302" s="281"/>
      <c r="R302" s="281"/>
      <c r="S302" s="281"/>
      <c r="T302" s="28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83" t="s">
        <v>198</v>
      </c>
      <c r="AU302" s="283" t="s">
        <v>90</v>
      </c>
      <c r="AV302" s="14" t="s">
        <v>90</v>
      </c>
      <c r="AW302" s="14" t="s">
        <v>34</v>
      </c>
      <c r="AX302" s="14" t="s">
        <v>79</v>
      </c>
      <c r="AY302" s="283" t="s">
        <v>189</v>
      </c>
    </row>
    <row r="303" s="13" customFormat="1">
      <c r="A303" s="13"/>
      <c r="B303" s="263"/>
      <c r="C303" s="264"/>
      <c r="D303" s="259" t="s">
        <v>198</v>
      </c>
      <c r="E303" s="265" t="s">
        <v>1</v>
      </c>
      <c r="F303" s="266" t="s">
        <v>334</v>
      </c>
      <c r="G303" s="264"/>
      <c r="H303" s="265" t="s">
        <v>1</v>
      </c>
      <c r="I303" s="267"/>
      <c r="J303" s="264"/>
      <c r="K303" s="264"/>
      <c r="L303" s="268"/>
      <c r="M303" s="269"/>
      <c r="N303" s="270"/>
      <c r="O303" s="270"/>
      <c r="P303" s="270"/>
      <c r="Q303" s="270"/>
      <c r="R303" s="270"/>
      <c r="S303" s="270"/>
      <c r="T303" s="27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2" t="s">
        <v>198</v>
      </c>
      <c r="AU303" s="272" t="s">
        <v>90</v>
      </c>
      <c r="AV303" s="13" t="s">
        <v>84</v>
      </c>
      <c r="AW303" s="13" t="s">
        <v>34</v>
      </c>
      <c r="AX303" s="13" t="s">
        <v>79</v>
      </c>
      <c r="AY303" s="272" t="s">
        <v>189</v>
      </c>
    </row>
    <row r="304" s="14" customFormat="1">
      <c r="A304" s="14"/>
      <c r="B304" s="273"/>
      <c r="C304" s="274"/>
      <c r="D304" s="259" t="s">
        <v>198</v>
      </c>
      <c r="E304" s="275" t="s">
        <v>1</v>
      </c>
      <c r="F304" s="276" t="s">
        <v>377</v>
      </c>
      <c r="G304" s="274"/>
      <c r="H304" s="277">
        <v>83.501999999999995</v>
      </c>
      <c r="I304" s="278"/>
      <c r="J304" s="274"/>
      <c r="K304" s="274"/>
      <c r="L304" s="279"/>
      <c r="M304" s="280"/>
      <c r="N304" s="281"/>
      <c r="O304" s="281"/>
      <c r="P304" s="281"/>
      <c r="Q304" s="281"/>
      <c r="R304" s="281"/>
      <c r="S304" s="281"/>
      <c r="T304" s="28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3" t="s">
        <v>198</v>
      </c>
      <c r="AU304" s="283" t="s">
        <v>90</v>
      </c>
      <c r="AV304" s="14" t="s">
        <v>90</v>
      </c>
      <c r="AW304" s="14" t="s">
        <v>34</v>
      </c>
      <c r="AX304" s="14" t="s">
        <v>79</v>
      </c>
      <c r="AY304" s="283" t="s">
        <v>189</v>
      </c>
    </row>
    <row r="305" s="14" customFormat="1">
      <c r="A305" s="14"/>
      <c r="B305" s="273"/>
      <c r="C305" s="274"/>
      <c r="D305" s="259" t="s">
        <v>198</v>
      </c>
      <c r="E305" s="275" t="s">
        <v>1</v>
      </c>
      <c r="F305" s="276" t="s">
        <v>378</v>
      </c>
      <c r="G305" s="274"/>
      <c r="H305" s="277">
        <v>-11.026</v>
      </c>
      <c r="I305" s="278"/>
      <c r="J305" s="274"/>
      <c r="K305" s="274"/>
      <c r="L305" s="279"/>
      <c r="M305" s="280"/>
      <c r="N305" s="281"/>
      <c r="O305" s="281"/>
      <c r="P305" s="281"/>
      <c r="Q305" s="281"/>
      <c r="R305" s="281"/>
      <c r="S305" s="281"/>
      <c r="T305" s="28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83" t="s">
        <v>198</v>
      </c>
      <c r="AU305" s="283" t="s">
        <v>90</v>
      </c>
      <c r="AV305" s="14" t="s">
        <v>90</v>
      </c>
      <c r="AW305" s="14" t="s">
        <v>34</v>
      </c>
      <c r="AX305" s="14" t="s">
        <v>79</v>
      </c>
      <c r="AY305" s="283" t="s">
        <v>189</v>
      </c>
    </row>
    <row r="306" s="13" customFormat="1">
      <c r="A306" s="13"/>
      <c r="B306" s="263"/>
      <c r="C306" s="264"/>
      <c r="D306" s="259" t="s">
        <v>198</v>
      </c>
      <c r="E306" s="265" t="s">
        <v>1</v>
      </c>
      <c r="F306" s="266" t="s">
        <v>336</v>
      </c>
      <c r="G306" s="264"/>
      <c r="H306" s="265" t="s">
        <v>1</v>
      </c>
      <c r="I306" s="267"/>
      <c r="J306" s="264"/>
      <c r="K306" s="264"/>
      <c r="L306" s="268"/>
      <c r="M306" s="269"/>
      <c r="N306" s="270"/>
      <c r="O306" s="270"/>
      <c r="P306" s="270"/>
      <c r="Q306" s="270"/>
      <c r="R306" s="270"/>
      <c r="S306" s="270"/>
      <c r="T306" s="27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2" t="s">
        <v>198</v>
      </c>
      <c r="AU306" s="272" t="s">
        <v>90</v>
      </c>
      <c r="AV306" s="13" t="s">
        <v>84</v>
      </c>
      <c r="AW306" s="13" t="s">
        <v>34</v>
      </c>
      <c r="AX306" s="13" t="s">
        <v>79</v>
      </c>
      <c r="AY306" s="272" t="s">
        <v>189</v>
      </c>
    </row>
    <row r="307" s="14" customFormat="1">
      <c r="A307" s="14"/>
      <c r="B307" s="273"/>
      <c r="C307" s="274"/>
      <c r="D307" s="259" t="s">
        <v>198</v>
      </c>
      <c r="E307" s="275" t="s">
        <v>1</v>
      </c>
      <c r="F307" s="276" t="s">
        <v>379</v>
      </c>
      <c r="G307" s="274"/>
      <c r="H307" s="277">
        <v>49.149000000000001</v>
      </c>
      <c r="I307" s="278"/>
      <c r="J307" s="274"/>
      <c r="K307" s="274"/>
      <c r="L307" s="279"/>
      <c r="M307" s="280"/>
      <c r="N307" s="281"/>
      <c r="O307" s="281"/>
      <c r="P307" s="281"/>
      <c r="Q307" s="281"/>
      <c r="R307" s="281"/>
      <c r="S307" s="281"/>
      <c r="T307" s="28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3" t="s">
        <v>198</v>
      </c>
      <c r="AU307" s="283" t="s">
        <v>90</v>
      </c>
      <c r="AV307" s="14" t="s">
        <v>90</v>
      </c>
      <c r="AW307" s="14" t="s">
        <v>34</v>
      </c>
      <c r="AX307" s="14" t="s">
        <v>79</v>
      </c>
      <c r="AY307" s="283" t="s">
        <v>189</v>
      </c>
    </row>
    <row r="308" s="14" customFormat="1">
      <c r="A308" s="14"/>
      <c r="B308" s="273"/>
      <c r="C308" s="274"/>
      <c r="D308" s="259" t="s">
        <v>198</v>
      </c>
      <c r="E308" s="275" t="s">
        <v>1</v>
      </c>
      <c r="F308" s="276" t="s">
        <v>374</v>
      </c>
      <c r="G308" s="274"/>
      <c r="H308" s="277">
        <v>-4.726</v>
      </c>
      <c r="I308" s="278"/>
      <c r="J308" s="274"/>
      <c r="K308" s="274"/>
      <c r="L308" s="279"/>
      <c r="M308" s="280"/>
      <c r="N308" s="281"/>
      <c r="O308" s="281"/>
      <c r="P308" s="281"/>
      <c r="Q308" s="281"/>
      <c r="R308" s="281"/>
      <c r="S308" s="281"/>
      <c r="T308" s="28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83" t="s">
        <v>198</v>
      </c>
      <c r="AU308" s="283" t="s">
        <v>90</v>
      </c>
      <c r="AV308" s="14" t="s">
        <v>90</v>
      </c>
      <c r="AW308" s="14" t="s">
        <v>34</v>
      </c>
      <c r="AX308" s="14" t="s">
        <v>79</v>
      </c>
      <c r="AY308" s="283" t="s">
        <v>189</v>
      </c>
    </row>
    <row r="309" s="13" customFormat="1">
      <c r="A309" s="13"/>
      <c r="B309" s="263"/>
      <c r="C309" s="264"/>
      <c r="D309" s="259" t="s">
        <v>198</v>
      </c>
      <c r="E309" s="265" t="s">
        <v>1</v>
      </c>
      <c r="F309" s="266" t="s">
        <v>338</v>
      </c>
      <c r="G309" s="264"/>
      <c r="H309" s="265" t="s">
        <v>1</v>
      </c>
      <c r="I309" s="267"/>
      <c r="J309" s="264"/>
      <c r="K309" s="264"/>
      <c r="L309" s="268"/>
      <c r="M309" s="269"/>
      <c r="N309" s="270"/>
      <c r="O309" s="270"/>
      <c r="P309" s="270"/>
      <c r="Q309" s="270"/>
      <c r="R309" s="270"/>
      <c r="S309" s="270"/>
      <c r="T309" s="27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2" t="s">
        <v>198</v>
      </c>
      <c r="AU309" s="272" t="s">
        <v>90</v>
      </c>
      <c r="AV309" s="13" t="s">
        <v>84</v>
      </c>
      <c r="AW309" s="13" t="s">
        <v>34</v>
      </c>
      <c r="AX309" s="13" t="s">
        <v>79</v>
      </c>
      <c r="AY309" s="272" t="s">
        <v>189</v>
      </c>
    </row>
    <row r="310" s="14" customFormat="1">
      <c r="A310" s="14"/>
      <c r="B310" s="273"/>
      <c r="C310" s="274"/>
      <c r="D310" s="259" t="s">
        <v>198</v>
      </c>
      <c r="E310" s="275" t="s">
        <v>1</v>
      </c>
      <c r="F310" s="276" t="s">
        <v>380</v>
      </c>
      <c r="G310" s="274"/>
      <c r="H310" s="277">
        <v>45.729999999999997</v>
      </c>
      <c r="I310" s="278"/>
      <c r="J310" s="274"/>
      <c r="K310" s="274"/>
      <c r="L310" s="279"/>
      <c r="M310" s="280"/>
      <c r="N310" s="281"/>
      <c r="O310" s="281"/>
      <c r="P310" s="281"/>
      <c r="Q310" s="281"/>
      <c r="R310" s="281"/>
      <c r="S310" s="281"/>
      <c r="T310" s="28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3" t="s">
        <v>198</v>
      </c>
      <c r="AU310" s="283" t="s">
        <v>90</v>
      </c>
      <c r="AV310" s="14" t="s">
        <v>90</v>
      </c>
      <c r="AW310" s="14" t="s">
        <v>34</v>
      </c>
      <c r="AX310" s="14" t="s">
        <v>79</v>
      </c>
      <c r="AY310" s="283" t="s">
        <v>189</v>
      </c>
    </row>
    <row r="311" s="14" customFormat="1">
      <c r="A311" s="14"/>
      <c r="B311" s="273"/>
      <c r="C311" s="274"/>
      <c r="D311" s="259" t="s">
        <v>198</v>
      </c>
      <c r="E311" s="275" t="s">
        <v>1</v>
      </c>
      <c r="F311" s="276" t="s">
        <v>374</v>
      </c>
      <c r="G311" s="274"/>
      <c r="H311" s="277">
        <v>-4.726</v>
      </c>
      <c r="I311" s="278"/>
      <c r="J311" s="274"/>
      <c r="K311" s="274"/>
      <c r="L311" s="279"/>
      <c r="M311" s="280"/>
      <c r="N311" s="281"/>
      <c r="O311" s="281"/>
      <c r="P311" s="281"/>
      <c r="Q311" s="281"/>
      <c r="R311" s="281"/>
      <c r="S311" s="281"/>
      <c r="T311" s="28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83" t="s">
        <v>198</v>
      </c>
      <c r="AU311" s="283" t="s">
        <v>90</v>
      </c>
      <c r="AV311" s="14" t="s">
        <v>90</v>
      </c>
      <c r="AW311" s="14" t="s">
        <v>34</v>
      </c>
      <c r="AX311" s="14" t="s">
        <v>79</v>
      </c>
      <c r="AY311" s="283" t="s">
        <v>189</v>
      </c>
    </row>
    <row r="312" s="13" customFormat="1">
      <c r="A312" s="13"/>
      <c r="B312" s="263"/>
      <c r="C312" s="264"/>
      <c r="D312" s="259" t="s">
        <v>198</v>
      </c>
      <c r="E312" s="265" t="s">
        <v>1</v>
      </c>
      <c r="F312" s="266" t="s">
        <v>340</v>
      </c>
      <c r="G312" s="264"/>
      <c r="H312" s="265" t="s">
        <v>1</v>
      </c>
      <c r="I312" s="267"/>
      <c r="J312" s="264"/>
      <c r="K312" s="264"/>
      <c r="L312" s="268"/>
      <c r="M312" s="269"/>
      <c r="N312" s="270"/>
      <c r="O312" s="270"/>
      <c r="P312" s="270"/>
      <c r="Q312" s="270"/>
      <c r="R312" s="270"/>
      <c r="S312" s="270"/>
      <c r="T312" s="27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2" t="s">
        <v>198</v>
      </c>
      <c r="AU312" s="272" t="s">
        <v>90</v>
      </c>
      <c r="AV312" s="13" t="s">
        <v>84</v>
      </c>
      <c r="AW312" s="13" t="s">
        <v>34</v>
      </c>
      <c r="AX312" s="13" t="s">
        <v>79</v>
      </c>
      <c r="AY312" s="272" t="s">
        <v>189</v>
      </c>
    </row>
    <row r="313" s="14" customFormat="1">
      <c r="A313" s="14"/>
      <c r="B313" s="273"/>
      <c r="C313" s="274"/>
      <c r="D313" s="259" t="s">
        <v>198</v>
      </c>
      <c r="E313" s="275" t="s">
        <v>1</v>
      </c>
      <c r="F313" s="276" t="s">
        <v>381</v>
      </c>
      <c r="G313" s="274"/>
      <c r="H313" s="277">
        <v>45.466999999999999</v>
      </c>
      <c r="I313" s="278"/>
      <c r="J313" s="274"/>
      <c r="K313" s="274"/>
      <c r="L313" s="279"/>
      <c r="M313" s="280"/>
      <c r="N313" s="281"/>
      <c r="O313" s="281"/>
      <c r="P313" s="281"/>
      <c r="Q313" s="281"/>
      <c r="R313" s="281"/>
      <c r="S313" s="281"/>
      <c r="T313" s="28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83" t="s">
        <v>198</v>
      </c>
      <c r="AU313" s="283" t="s">
        <v>90</v>
      </c>
      <c r="AV313" s="14" t="s">
        <v>90</v>
      </c>
      <c r="AW313" s="14" t="s">
        <v>34</v>
      </c>
      <c r="AX313" s="14" t="s">
        <v>79</v>
      </c>
      <c r="AY313" s="283" t="s">
        <v>189</v>
      </c>
    </row>
    <row r="314" s="14" customFormat="1">
      <c r="A314" s="14"/>
      <c r="B314" s="273"/>
      <c r="C314" s="274"/>
      <c r="D314" s="259" t="s">
        <v>198</v>
      </c>
      <c r="E314" s="275" t="s">
        <v>1</v>
      </c>
      <c r="F314" s="276" t="s">
        <v>382</v>
      </c>
      <c r="G314" s="274"/>
      <c r="H314" s="277">
        <v>-6.3019999999999996</v>
      </c>
      <c r="I314" s="278"/>
      <c r="J314" s="274"/>
      <c r="K314" s="274"/>
      <c r="L314" s="279"/>
      <c r="M314" s="280"/>
      <c r="N314" s="281"/>
      <c r="O314" s="281"/>
      <c r="P314" s="281"/>
      <c r="Q314" s="281"/>
      <c r="R314" s="281"/>
      <c r="S314" s="281"/>
      <c r="T314" s="28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3" t="s">
        <v>198</v>
      </c>
      <c r="AU314" s="283" t="s">
        <v>90</v>
      </c>
      <c r="AV314" s="14" t="s">
        <v>90</v>
      </c>
      <c r="AW314" s="14" t="s">
        <v>34</v>
      </c>
      <c r="AX314" s="14" t="s">
        <v>79</v>
      </c>
      <c r="AY314" s="283" t="s">
        <v>189</v>
      </c>
    </row>
    <row r="315" s="13" customFormat="1">
      <c r="A315" s="13"/>
      <c r="B315" s="263"/>
      <c r="C315" s="264"/>
      <c r="D315" s="259" t="s">
        <v>198</v>
      </c>
      <c r="E315" s="265" t="s">
        <v>1</v>
      </c>
      <c r="F315" s="266" t="s">
        <v>342</v>
      </c>
      <c r="G315" s="264"/>
      <c r="H315" s="265" t="s">
        <v>1</v>
      </c>
      <c r="I315" s="267"/>
      <c r="J315" s="264"/>
      <c r="K315" s="264"/>
      <c r="L315" s="268"/>
      <c r="M315" s="269"/>
      <c r="N315" s="270"/>
      <c r="O315" s="270"/>
      <c r="P315" s="270"/>
      <c r="Q315" s="270"/>
      <c r="R315" s="270"/>
      <c r="S315" s="270"/>
      <c r="T315" s="27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2" t="s">
        <v>198</v>
      </c>
      <c r="AU315" s="272" t="s">
        <v>90</v>
      </c>
      <c r="AV315" s="13" t="s">
        <v>84</v>
      </c>
      <c r="AW315" s="13" t="s">
        <v>34</v>
      </c>
      <c r="AX315" s="13" t="s">
        <v>79</v>
      </c>
      <c r="AY315" s="272" t="s">
        <v>189</v>
      </c>
    </row>
    <row r="316" s="14" customFormat="1">
      <c r="A316" s="14"/>
      <c r="B316" s="273"/>
      <c r="C316" s="274"/>
      <c r="D316" s="259" t="s">
        <v>198</v>
      </c>
      <c r="E316" s="275" t="s">
        <v>1</v>
      </c>
      <c r="F316" s="276" t="s">
        <v>383</v>
      </c>
      <c r="G316" s="274"/>
      <c r="H316" s="277">
        <v>10.521000000000001</v>
      </c>
      <c r="I316" s="278"/>
      <c r="J316" s="274"/>
      <c r="K316" s="274"/>
      <c r="L316" s="279"/>
      <c r="M316" s="280"/>
      <c r="N316" s="281"/>
      <c r="O316" s="281"/>
      <c r="P316" s="281"/>
      <c r="Q316" s="281"/>
      <c r="R316" s="281"/>
      <c r="S316" s="281"/>
      <c r="T316" s="28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83" t="s">
        <v>198</v>
      </c>
      <c r="AU316" s="283" t="s">
        <v>90</v>
      </c>
      <c r="AV316" s="14" t="s">
        <v>90</v>
      </c>
      <c r="AW316" s="14" t="s">
        <v>34</v>
      </c>
      <c r="AX316" s="14" t="s">
        <v>79</v>
      </c>
      <c r="AY316" s="283" t="s">
        <v>189</v>
      </c>
    </row>
    <row r="317" s="14" customFormat="1">
      <c r="A317" s="14"/>
      <c r="B317" s="273"/>
      <c r="C317" s="274"/>
      <c r="D317" s="259" t="s">
        <v>198</v>
      </c>
      <c r="E317" s="275" t="s">
        <v>1</v>
      </c>
      <c r="F317" s="276" t="s">
        <v>384</v>
      </c>
      <c r="G317" s="274"/>
      <c r="H317" s="277">
        <v>-0.23999999999999999</v>
      </c>
      <c r="I317" s="278"/>
      <c r="J317" s="274"/>
      <c r="K317" s="274"/>
      <c r="L317" s="279"/>
      <c r="M317" s="280"/>
      <c r="N317" s="281"/>
      <c r="O317" s="281"/>
      <c r="P317" s="281"/>
      <c r="Q317" s="281"/>
      <c r="R317" s="281"/>
      <c r="S317" s="281"/>
      <c r="T317" s="28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3" t="s">
        <v>198</v>
      </c>
      <c r="AU317" s="283" t="s">
        <v>90</v>
      </c>
      <c r="AV317" s="14" t="s">
        <v>90</v>
      </c>
      <c r="AW317" s="14" t="s">
        <v>34</v>
      </c>
      <c r="AX317" s="14" t="s">
        <v>79</v>
      </c>
      <c r="AY317" s="283" t="s">
        <v>189</v>
      </c>
    </row>
    <row r="318" s="13" customFormat="1">
      <c r="A318" s="13"/>
      <c r="B318" s="263"/>
      <c r="C318" s="264"/>
      <c r="D318" s="259" t="s">
        <v>198</v>
      </c>
      <c r="E318" s="265" t="s">
        <v>1</v>
      </c>
      <c r="F318" s="266" t="s">
        <v>344</v>
      </c>
      <c r="G318" s="264"/>
      <c r="H318" s="265" t="s">
        <v>1</v>
      </c>
      <c r="I318" s="267"/>
      <c r="J318" s="264"/>
      <c r="K318" s="264"/>
      <c r="L318" s="268"/>
      <c r="M318" s="269"/>
      <c r="N318" s="270"/>
      <c r="O318" s="270"/>
      <c r="P318" s="270"/>
      <c r="Q318" s="270"/>
      <c r="R318" s="270"/>
      <c r="S318" s="270"/>
      <c r="T318" s="27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72" t="s">
        <v>198</v>
      </c>
      <c r="AU318" s="272" t="s">
        <v>90</v>
      </c>
      <c r="AV318" s="13" t="s">
        <v>84</v>
      </c>
      <c r="AW318" s="13" t="s">
        <v>34</v>
      </c>
      <c r="AX318" s="13" t="s">
        <v>79</v>
      </c>
      <c r="AY318" s="272" t="s">
        <v>189</v>
      </c>
    </row>
    <row r="319" s="14" customFormat="1">
      <c r="A319" s="14"/>
      <c r="B319" s="273"/>
      <c r="C319" s="274"/>
      <c r="D319" s="259" t="s">
        <v>198</v>
      </c>
      <c r="E319" s="275" t="s">
        <v>1</v>
      </c>
      <c r="F319" s="276" t="s">
        <v>385</v>
      </c>
      <c r="G319" s="274"/>
      <c r="H319" s="277">
        <v>22.532</v>
      </c>
      <c r="I319" s="278"/>
      <c r="J319" s="274"/>
      <c r="K319" s="274"/>
      <c r="L319" s="279"/>
      <c r="M319" s="280"/>
      <c r="N319" s="281"/>
      <c r="O319" s="281"/>
      <c r="P319" s="281"/>
      <c r="Q319" s="281"/>
      <c r="R319" s="281"/>
      <c r="S319" s="281"/>
      <c r="T319" s="28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83" t="s">
        <v>198</v>
      </c>
      <c r="AU319" s="283" t="s">
        <v>90</v>
      </c>
      <c r="AV319" s="14" t="s">
        <v>90</v>
      </c>
      <c r="AW319" s="14" t="s">
        <v>34</v>
      </c>
      <c r="AX319" s="14" t="s">
        <v>79</v>
      </c>
      <c r="AY319" s="283" t="s">
        <v>189</v>
      </c>
    </row>
    <row r="320" s="14" customFormat="1">
      <c r="A320" s="14"/>
      <c r="B320" s="273"/>
      <c r="C320" s="274"/>
      <c r="D320" s="259" t="s">
        <v>198</v>
      </c>
      <c r="E320" s="275" t="s">
        <v>1</v>
      </c>
      <c r="F320" s="276" t="s">
        <v>386</v>
      </c>
      <c r="G320" s="274"/>
      <c r="H320" s="277">
        <v>-1.859</v>
      </c>
      <c r="I320" s="278"/>
      <c r="J320" s="274"/>
      <c r="K320" s="274"/>
      <c r="L320" s="279"/>
      <c r="M320" s="280"/>
      <c r="N320" s="281"/>
      <c r="O320" s="281"/>
      <c r="P320" s="281"/>
      <c r="Q320" s="281"/>
      <c r="R320" s="281"/>
      <c r="S320" s="281"/>
      <c r="T320" s="28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83" t="s">
        <v>198</v>
      </c>
      <c r="AU320" s="283" t="s">
        <v>90</v>
      </c>
      <c r="AV320" s="14" t="s">
        <v>90</v>
      </c>
      <c r="AW320" s="14" t="s">
        <v>34</v>
      </c>
      <c r="AX320" s="14" t="s">
        <v>79</v>
      </c>
      <c r="AY320" s="283" t="s">
        <v>189</v>
      </c>
    </row>
    <row r="321" s="15" customFormat="1">
      <c r="A321" s="15"/>
      <c r="B321" s="284"/>
      <c r="C321" s="285"/>
      <c r="D321" s="259" t="s">
        <v>198</v>
      </c>
      <c r="E321" s="286" t="s">
        <v>124</v>
      </c>
      <c r="F321" s="287" t="s">
        <v>201</v>
      </c>
      <c r="G321" s="285"/>
      <c r="H321" s="288">
        <v>773.53899999999999</v>
      </c>
      <c r="I321" s="289"/>
      <c r="J321" s="285"/>
      <c r="K321" s="285"/>
      <c r="L321" s="290"/>
      <c r="M321" s="291"/>
      <c r="N321" s="292"/>
      <c r="O321" s="292"/>
      <c r="P321" s="292"/>
      <c r="Q321" s="292"/>
      <c r="R321" s="292"/>
      <c r="S321" s="292"/>
      <c r="T321" s="29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94" t="s">
        <v>198</v>
      </c>
      <c r="AU321" s="294" t="s">
        <v>90</v>
      </c>
      <c r="AV321" s="15" t="s">
        <v>194</v>
      </c>
      <c r="AW321" s="15" t="s">
        <v>34</v>
      </c>
      <c r="AX321" s="15" t="s">
        <v>84</v>
      </c>
      <c r="AY321" s="294" t="s">
        <v>189</v>
      </c>
    </row>
    <row r="322" s="2" customFormat="1" ht="21.75" customHeight="1">
      <c r="A322" s="39"/>
      <c r="B322" s="40"/>
      <c r="C322" s="245" t="s">
        <v>387</v>
      </c>
      <c r="D322" s="245" t="s">
        <v>191</v>
      </c>
      <c r="E322" s="246" t="s">
        <v>388</v>
      </c>
      <c r="F322" s="247" t="s">
        <v>389</v>
      </c>
      <c r="G322" s="248" t="s">
        <v>88</v>
      </c>
      <c r="H322" s="249">
        <v>54.299999999999997</v>
      </c>
      <c r="I322" s="250"/>
      <c r="J322" s="251">
        <f>ROUND(I322*H322,2)</f>
        <v>0</v>
      </c>
      <c r="K322" s="252"/>
      <c r="L322" s="45"/>
      <c r="M322" s="253" t="s">
        <v>1</v>
      </c>
      <c r="N322" s="254" t="s">
        <v>44</v>
      </c>
      <c r="O322" s="92"/>
      <c r="P322" s="255">
        <f>O322*H322</f>
        <v>0</v>
      </c>
      <c r="Q322" s="255">
        <v>0.038199999999999998</v>
      </c>
      <c r="R322" s="255">
        <f>Q322*H322</f>
        <v>2.0742599999999998</v>
      </c>
      <c r="S322" s="255">
        <v>0</v>
      </c>
      <c r="T322" s="256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57" t="s">
        <v>194</v>
      </c>
      <c r="AT322" s="257" t="s">
        <v>191</v>
      </c>
      <c r="AU322" s="257" t="s">
        <v>90</v>
      </c>
      <c r="AY322" s="18" t="s">
        <v>189</v>
      </c>
      <c r="BE322" s="258">
        <f>IF(N322="základní",J322,0)</f>
        <v>0</v>
      </c>
      <c r="BF322" s="258">
        <f>IF(N322="snížená",J322,0)</f>
        <v>0</v>
      </c>
      <c r="BG322" s="258">
        <f>IF(N322="zákl. přenesená",J322,0)</f>
        <v>0</v>
      </c>
      <c r="BH322" s="258">
        <f>IF(N322="sníž. přenesená",J322,0)</f>
        <v>0</v>
      </c>
      <c r="BI322" s="258">
        <f>IF(N322="nulová",J322,0)</f>
        <v>0</v>
      </c>
      <c r="BJ322" s="18" t="s">
        <v>84</v>
      </c>
      <c r="BK322" s="258">
        <f>ROUND(I322*H322,2)</f>
        <v>0</v>
      </c>
      <c r="BL322" s="18" t="s">
        <v>194</v>
      </c>
      <c r="BM322" s="257" t="s">
        <v>390</v>
      </c>
    </row>
    <row r="323" s="2" customFormat="1">
      <c r="A323" s="39"/>
      <c r="B323" s="40"/>
      <c r="C323" s="41"/>
      <c r="D323" s="259" t="s">
        <v>196</v>
      </c>
      <c r="E323" s="41"/>
      <c r="F323" s="260" t="s">
        <v>391</v>
      </c>
      <c r="G323" s="41"/>
      <c r="H323" s="41"/>
      <c r="I323" s="140"/>
      <c r="J323" s="41"/>
      <c r="K323" s="41"/>
      <c r="L323" s="45"/>
      <c r="M323" s="261"/>
      <c r="N323" s="262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196</v>
      </c>
      <c r="AU323" s="18" t="s">
        <v>90</v>
      </c>
    </row>
    <row r="324" s="13" customFormat="1">
      <c r="A324" s="13"/>
      <c r="B324" s="263"/>
      <c r="C324" s="264"/>
      <c r="D324" s="259" t="s">
        <v>198</v>
      </c>
      <c r="E324" s="265" t="s">
        <v>1</v>
      </c>
      <c r="F324" s="266" t="s">
        <v>392</v>
      </c>
      <c r="G324" s="264"/>
      <c r="H324" s="265" t="s">
        <v>1</v>
      </c>
      <c r="I324" s="267"/>
      <c r="J324" s="264"/>
      <c r="K324" s="264"/>
      <c r="L324" s="268"/>
      <c r="M324" s="269"/>
      <c r="N324" s="270"/>
      <c r="O324" s="270"/>
      <c r="P324" s="270"/>
      <c r="Q324" s="270"/>
      <c r="R324" s="270"/>
      <c r="S324" s="270"/>
      <c r="T324" s="27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72" t="s">
        <v>198</v>
      </c>
      <c r="AU324" s="272" t="s">
        <v>90</v>
      </c>
      <c r="AV324" s="13" t="s">
        <v>84</v>
      </c>
      <c r="AW324" s="13" t="s">
        <v>34</v>
      </c>
      <c r="AX324" s="13" t="s">
        <v>79</v>
      </c>
      <c r="AY324" s="272" t="s">
        <v>189</v>
      </c>
    </row>
    <row r="325" s="14" customFormat="1">
      <c r="A325" s="14"/>
      <c r="B325" s="273"/>
      <c r="C325" s="274"/>
      <c r="D325" s="259" t="s">
        <v>198</v>
      </c>
      <c r="E325" s="275" t="s">
        <v>1</v>
      </c>
      <c r="F325" s="276" t="s">
        <v>393</v>
      </c>
      <c r="G325" s="274"/>
      <c r="H325" s="277">
        <v>6.2999999999999998</v>
      </c>
      <c r="I325" s="278"/>
      <c r="J325" s="274"/>
      <c r="K325" s="274"/>
      <c r="L325" s="279"/>
      <c r="M325" s="280"/>
      <c r="N325" s="281"/>
      <c r="O325" s="281"/>
      <c r="P325" s="281"/>
      <c r="Q325" s="281"/>
      <c r="R325" s="281"/>
      <c r="S325" s="281"/>
      <c r="T325" s="28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83" t="s">
        <v>198</v>
      </c>
      <c r="AU325" s="283" t="s">
        <v>90</v>
      </c>
      <c r="AV325" s="14" t="s">
        <v>90</v>
      </c>
      <c r="AW325" s="14" t="s">
        <v>34</v>
      </c>
      <c r="AX325" s="14" t="s">
        <v>79</v>
      </c>
      <c r="AY325" s="283" t="s">
        <v>189</v>
      </c>
    </row>
    <row r="326" s="13" customFormat="1">
      <c r="A326" s="13"/>
      <c r="B326" s="263"/>
      <c r="C326" s="264"/>
      <c r="D326" s="259" t="s">
        <v>198</v>
      </c>
      <c r="E326" s="265" t="s">
        <v>1</v>
      </c>
      <c r="F326" s="266" t="s">
        <v>394</v>
      </c>
      <c r="G326" s="264"/>
      <c r="H326" s="265" t="s">
        <v>1</v>
      </c>
      <c r="I326" s="267"/>
      <c r="J326" s="264"/>
      <c r="K326" s="264"/>
      <c r="L326" s="268"/>
      <c r="M326" s="269"/>
      <c r="N326" s="270"/>
      <c r="O326" s="270"/>
      <c r="P326" s="270"/>
      <c r="Q326" s="270"/>
      <c r="R326" s="270"/>
      <c r="S326" s="270"/>
      <c r="T326" s="27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2" t="s">
        <v>198</v>
      </c>
      <c r="AU326" s="272" t="s">
        <v>90</v>
      </c>
      <c r="AV326" s="13" t="s">
        <v>84</v>
      </c>
      <c r="AW326" s="13" t="s">
        <v>34</v>
      </c>
      <c r="AX326" s="13" t="s">
        <v>79</v>
      </c>
      <c r="AY326" s="272" t="s">
        <v>189</v>
      </c>
    </row>
    <row r="327" s="14" customFormat="1">
      <c r="A327" s="14"/>
      <c r="B327" s="273"/>
      <c r="C327" s="274"/>
      <c r="D327" s="259" t="s">
        <v>198</v>
      </c>
      <c r="E327" s="275" t="s">
        <v>1</v>
      </c>
      <c r="F327" s="276" t="s">
        <v>395</v>
      </c>
      <c r="G327" s="274"/>
      <c r="H327" s="277">
        <v>48</v>
      </c>
      <c r="I327" s="278"/>
      <c r="J327" s="274"/>
      <c r="K327" s="274"/>
      <c r="L327" s="279"/>
      <c r="M327" s="280"/>
      <c r="N327" s="281"/>
      <c r="O327" s="281"/>
      <c r="P327" s="281"/>
      <c r="Q327" s="281"/>
      <c r="R327" s="281"/>
      <c r="S327" s="281"/>
      <c r="T327" s="28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83" t="s">
        <v>198</v>
      </c>
      <c r="AU327" s="283" t="s">
        <v>90</v>
      </c>
      <c r="AV327" s="14" t="s">
        <v>90</v>
      </c>
      <c r="AW327" s="14" t="s">
        <v>34</v>
      </c>
      <c r="AX327" s="14" t="s">
        <v>79</v>
      </c>
      <c r="AY327" s="283" t="s">
        <v>189</v>
      </c>
    </row>
    <row r="328" s="15" customFormat="1">
      <c r="A328" s="15"/>
      <c r="B328" s="284"/>
      <c r="C328" s="285"/>
      <c r="D328" s="259" t="s">
        <v>198</v>
      </c>
      <c r="E328" s="286" t="s">
        <v>1</v>
      </c>
      <c r="F328" s="287" t="s">
        <v>201</v>
      </c>
      <c r="G328" s="285"/>
      <c r="H328" s="288">
        <v>54.299999999999997</v>
      </c>
      <c r="I328" s="289"/>
      <c r="J328" s="285"/>
      <c r="K328" s="285"/>
      <c r="L328" s="290"/>
      <c r="M328" s="291"/>
      <c r="N328" s="292"/>
      <c r="O328" s="292"/>
      <c r="P328" s="292"/>
      <c r="Q328" s="292"/>
      <c r="R328" s="292"/>
      <c r="S328" s="292"/>
      <c r="T328" s="29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94" t="s">
        <v>198</v>
      </c>
      <c r="AU328" s="294" t="s">
        <v>90</v>
      </c>
      <c r="AV328" s="15" t="s">
        <v>194</v>
      </c>
      <c r="AW328" s="15" t="s">
        <v>34</v>
      </c>
      <c r="AX328" s="15" t="s">
        <v>84</v>
      </c>
      <c r="AY328" s="294" t="s">
        <v>189</v>
      </c>
    </row>
    <row r="329" s="2" customFormat="1" ht="21.75" customHeight="1">
      <c r="A329" s="39"/>
      <c r="B329" s="40"/>
      <c r="C329" s="245" t="s">
        <v>396</v>
      </c>
      <c r="D329" s="245" t="s">
        <v>191</v>
      </c>
      <c r="E329" s="246" t="s">
        <v>397</v>
      </c>
      <c r="F329" s="247" t="s">
        <v>398</v>
      </c>
      <c r="G329" s="248" t="s">
        <v>260</v>
      </c>
      <c r="H329" s="249">
        <v>42</v>
      </c>
      <c r="I329" s="250"/>
      <c r="J329" s="251">
        <f>ROUND(I329*H329,2)</f>
        <v>0</v>
      </c>
      <c r="K329" s="252"/>
      <c r="L329" s="45"/>
      <c r="M329" s="253" t="s">
        <v>1</v>
      </c>
      <c r="N329" s="254" t="s">
        <v>44</v>
      </c>
      <c r="O329" s="92"/>
      <c r="P329" s="255">
        <f>O329*H329</f>
        <v>0</v>
      </c>
      <c r="Q329" s="255">
        <v>0.041500000000000002</v>
      </c>
      <c r="R329" s="255">
        <f>Q329*H329</f>
        <v>1.7430000000000001</v>
      </c>
      <c r="S329" s="255">
        <v>0</v>
      </c>
      <c r="T329" s="25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57" t="s">
        <v>194</v>
      </c>
      <c r="AT329" s="257" t="s">
        <v>191</v>
      </c>
      <c r="AU329" s="257" t="s">
        <v>90</v>
      </c>
      <c r="AY329" s="18" t="s">
        <v>189</v>
      </c>
      <c r="BE329" s="258">
        <f>IF(N329="základní",J329,0)</f>
        <v>0</v>
      </c>
      <c r="BF329" s="258">
        <f>IF(N329="snížená",J329,0)</f>
        <v>0</v>
      </c>
      <c r="BG329" s="258">
        <f>IF(N329="zákl. přenesená",J329,0)</f>
        <v>0</v>
      </c>
      <c r="BH329" s="258">
        <f>IF(N329="sníž. přenesená",J329,0)</f>
        <v>0</v>
      </c>
      <c r="BI329" s="258">
        <f>IF(N329="nulová",J329,0)</f>
        <v>0</v>
      </c>
      <c r="BJ329" s="18" t="s">
        <v>84</v>
      </c>
      <c r="BK329" s="258">
        <f>ROUND(I329*H329,2)</f>
        <v>0</v>
      </c>
      <c r="BL329" s="18" t="s">
        <v>194</v>
      </c>
      <c r="BM329" s="257" t="s">
        <v>399</v>
      </c>
    </row>
    <row r="330" s="2" customFormat="1">
      <c r="A330" s="39"/>
      <c r="B330" s="40"/>
      <c r="C330" s="41"/>
      <c r="D330" s="259" t="s">
        <v>196</v>
      </c>
      <c r="E330" s="41"/>
      <c r="F330" s="260" t="s">
        <v>400</v>
      </c>
      <c r="G330" s="41"/>
      <c r="H330" s="41"/>
      <c r="I330" s="140"/>
      <c r="J330" s="41"/>
      <c r="K330" s="41"/>
      <c r="L330" s="45"/>
      <c r="M330" s="261"/>
      <c r="N330" s="262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196</v>
      </c>
      <c r="AU330" s="18" t="s">
        <v>90</v>
      </c>
    </row>
    <row r="331" s="2" customFormat="1" ht="21.75" customHeight="1">
      <c r="A331" s="39"/>
      <c r="B331" s="40"/>
      <c r="C331" s="245" t="s">
        <v>401</v>
      </c>
      <c r="D331" s="245" t="s">
        <v>191</v>
      </c>
      <c r="E331" s="246" t="s">
        <v>402</v>
      </c>
      <c r="F331" s="247" t="s">
        <v>403</v>
      </c>
      <c r="G331" s="248" t="s">
        <v>88</v>
      </c>
      <c r="H331" s="249">
        <v>78.387</v>
      </c>
      <c r="I331" s="250"/>
      <c r="J331" s="251">
        <f>ROUND(I331*H331,2)</f>
        <v>0</v>
      </c>
      <c r="K331" s="252"/>
      <c r="L331" s="45"/>
      <c r="M331" s="253" t="s">
        <v>1</v>
      </c>
      <c r="N331" s="254" t="s">
        <v>44</v>
      </c>
      <c r="O331" s="92"/>
      <c r="P331" s="255">
        <f>O331*H331</f>
        <v>0</v>
      </c>
      <c r="Q331" s="255">
        <v>0.015599999999999999</v>
      </c>
      <c r="R331" s="255">
        <f>Q331*H331</f>
        <v>1.2228371999999999</v>
      </c>
      <c r="S331" s="255">
        <v>0</v>
      </c>
      <c r="T331" s="25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57" t="s">
        <v>194</v>
      </c>
      <c r="AT331" s="257" t="s">
        <v>191</v>
      </c>
      <c r="AU331" s="257" t="s">
        <v>90</v>
      </c>
      <c r="AY331" s="18" t="s">
        <v>189</v>
      </c>
      <c r="BE331" s="258">
        <f>IF(N331="základní",J331,0)</f>
        <v>0</v>
      </c>
      <c r="BF331" s="258">
        <f>IF(N331="snížená",J331,0)</f>
        <v>0</v>
      </c>
      <c r="BG331" s="258">
        <f>IF(N331="zákl. přenesená",J331,0)</f>
        <v>0</v>
      </c>
      <c r="BH331" s="258">
        <f>IF(N331="sníž. přenesená",J331,0)</f>
        <v>0</v>
      </c>
      <c r="BI331" s="258">
        <f>IF(N331="nulová",J331,0)</f>
        <v>0</v>
      </c>
      <c r="BJ331" s="18" t="s">
        <v>84</v>
      </c>
      <c r="BK331" s="258">
        <f>ROUND(I331*H331,2)</f>
        <v>0</v>
      </c>
      <c r="BL331" s="18" t="s">
        <v>194</v>
      </c>
      <c r="BM331" s="257" t="s">
        <v>404</v>
      </c>
    </row>
    <row r="332" s="2" customFormat="1">
      <c r="A332" s="39"/>
      <c r="B332" s="40"/>
      <c r="C332" s="41"/>
      <c r="D332" s="259" t="s">
        <v>196</v>
      </c>
      <c r="E332" s="41"/>
      <c r="F332" s="260" t="s">
        <v>405</v>
      </c>
      <c r="G332" s="41"/>
      <c r="H332" s="41"/>
      <c r="I332" s="140"/>
      <c r="J332" s="41"/>
      <c r="K332" s="41"/>
      <c r="L332" s="45"/>
      <c r="M332" s="261"/>
      <c r="N332" s="262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196</v>
      </c>
      <c r="AU332" s="18" t="s">
        <v>90</v>
      </c>
    </row>
    <row r="333" s="13" customFormat="1">
      <c r="A333" s="13"/>
      <c r="B333" s="263"/>
      <c r="C333" s="264"/>
      <c r="D333" s="259" t="s">
        <v>198</v>
      </c>
      <c r="E333" s="265" t="s">
        <v>1</v>
      </c>
      <c r="F333" s="266" t="s">
        <v>406</v>
      </c>
      <c r="G333" s="264"/>
      <c r="H333" s="265" t="s">
        <v>1</v>
      </c>
      <c r="I333" s="267"/>
      <c r="J333" s="264"/>
      <c r="K333" s="264"/>
      <c r="L333" s="268"/>
      <c r="M333" s="269"/>
      <c r="N333" s="270"/>
      <c r="O333" s="270"/>
      <c r="P333" s="270"/>
      <c r="Q333" s="270"/>
      <c r="R333" s="270"/>
      <c r="S333" s="270"/>
      <c r="T333" s="27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2" t="s">
        <v>198</v>
      </c>
      <c r="AU333" s="272" t="s">
        <v>90</v>
      </c>
      <c r="AV333" s="13" t="s">
        <v>84</v>
      </c>
      <c r="AW333" s="13" t="s">
        <v>34</v>
      </c>
      <c r="AX333" s="13" t="s">
        <v>79</v>
      </c>
      <c r="AY333" s="272" t="s">
        <v>189</v>
      </c>
    </row>
    <row r="334" s="13" customFormat="1">
      <c r="A334" s="13"/>
      <c r="B334" s="263"/>
      <c r="C334" s="264"/>
      <c r="D334" s="259" t="s">
        <v>198</v>
      </c>
      <c r="E334" s="265" t="s">
        <v>1</v>
      </c>
      <c r="F334" s="266" t="s">
        <v>316</v>
      </c>
      <c r="G334" s="264"/>
      <c r="H334" s="265" t="s">
        <v>1</v>
      </c>
      <c r="I334" s="267"/>
      <c r="J334" s="264"/>
      <c r="K334" s="264"/>
      <c r="L334" s="268"/>
      <c r="M334" s="269"/>
      <c r="N334" s="270"/>
      <c r="O334" s="270"/>
      <c r="P334" s="270"/>
      <c r="Q334" s="270"/>
      <c r="R334" s="270"/>
      <c r="S334" s="270"/>
      <c r="T334" s="27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72" t="s">
        <v>198</v>
      </c>
      <c r="AU334" s="272" t="s">
        <v>90</v>
      </c>
      <c r="AV334" s="13" t="s">
        <v>84</v>
      </c>
      <c r="AW334" s="13" t="s">
        <v>34</v>
      </c>
      <c r="AX334" s="13" t="s">
        <v>79</v>
      </c>
      <c r="AY334" s="272" t="s">
        <v>189</v>
      </c>
    </row>
    <row r="335" s="14" customFormat="1">
      <c r="A335" s="14"/>
      <c r="B335" s="273"/>
      <c r="C335" s="274"/>
      <c r="D335" s="259" t="s">
        <v>198</v>
      </c>
      <c r="E335" s="275" t="s">
        <v>1</v>
      </c>
      <c r="F335" s="276" t="s">
        <v>407</v>
      </c>
      <c r="G335" s="274"/>
      <c r="H335" s="277">
        <v>15.73</v>
      </c>
      <c r="I335" s="278"/>
      <c r="J335" s="274"/>
      <c r="K335" s="274"/>
      <c r="L335" s="279"/>
      <c r="M335" s="280"/>
      <c r="N335" s="281"/>
      <c r="O335" s="281"/>
      <c r="P335" s="281"/>
      <c r="Q335" s="281"/>
      <c r="R335" s="281"/>
      <c r="S335" s="281"/>
      <c r="T335" s="28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3" t="s">
        <v>198</v>
      </c>
      <c r="AU335" s="283" t="s">
        <v>90</v>
      </c>
      <c r="AV335" s="14" t="s">
        <v>90</v>
      </c>
      <c r="AW335" s="14" t="s">
        <v>34</v>
      </c>
      <c r="AX335" s="14" t="s">
        <v>79</v>
      </c>
      <c r="AY335" s="283" t="s">
        <v>189</v>
      </c>
    </row>
    <row r="336" s="13" customFormat="1">
      <c r="A336" s="13"/>
      <c r="B336" s="263"/>
      <c r="C336" s="264"/>
      <c r="D336" s="259" t="s">
        <v>198</v>
      </c>
      <c r="E336" s="265" t="s">
        <v>1</v>
      </c>
      <c r="F336" s="266" t="s">
        <v>334</v>
      </c>
      <c r="G336" s="264"/>
      <c r="H336" s="265" t="s">
        <v>1</v>
      </c>
      <c r="I336" s="267"/>
      <c r="J336" s="264"/>
      <c r="K336" s="264"/>
      <c r="L336" s="268"/>
      <c r="M336" s="269"/>
      <c r="N336" s="270"/>
      <c r="O336" s="270"/>
      <c r="P336" s="270"/>
      <c r="Q336" s="270"/>
      <c r="R336" s="270"/>
      <c r="S336" s="270"/>
      <c r="T336" s="27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72" t="s">
        <v>198</v>
      </c>
      <c r="AU336" s="272" t="s">
        <v>90</v>
      </c>
      <c r="AV336" s="13" t="s">
        <v>84</v>
      </c>
      <c r="AW336" s="13" t="s">
        <v>34</v>
      </c>
      <c r="AX336" s="13" t="s">
        <v>79</v>
      </c>
      <c r="AY336" s="272" t="s">
        <v>189</v>
      </c>
    </row>
    <row r="337" s="14" customFormat="1">
      <c r="A337" s="14"/>
      <c r="B337" s="273"/>
      <c r="C337" s="274"/>
      <c r="D337" s="259" t="s">
        <v>198</v>
      </c>
      <c r="E337" s="275" t="s">
        <v>1</v>
      </c>
      <c r="F337" s="276" t="s">
        <v>408</v>
      </c>
      <c r="G337" s="274"/>
      <c r="H337" s="277">
        <v>33</v>
      </c>
      <c r="I337" s="278"/>
      <c r="J337" s="274"/>
      <c r="K337" s="274"/>
      <c r="L337" s="279"/>
      <c r="M337" s="280"/>
      <c r="N337" s="281"/>
      <c r="O337" s="281"/>
      <c r="P337" s="281"/>
      <c r="Q337" s="281"/>
      <c r="R337" s="281"/>
      <c r="S337" s="281"/>
      <c r="T337" s="28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83" t="s">
        <v>198</v>
      </c>
      <c r="AU337" s="283" t="s">
        <v>90</v>
      </c>
      <c r="AV337" s="14" t="s">
        <v>90</v>
      </c>
      <c r="AW337" s="14" t="s">
        <v>34</v>
      </c>
      <c r="AX337" s="14" t="s">
        <v>79</v>
      </c>
      <c r="AY337" s="283" t="s">
        <v>189</v>
      </c>
    </row>
    <row r="338" s="13" customFormat="1">
      <c r="A338" s="13"/>
      <c r="B338" s="263"/>
      <c r="C338" s="264"/>
      <c r="D338" s="259" t="s">
        <v>198</v>
      </c>
      <c r="E338" s="265" t="s">
        <v>1</v>
      </c>
      <c r="F338" s="266" t="s">
        <v>409</v>
      </c>
      <c r="G338" s="264"/>
      <c r="H338" s="265" t="s">
        <v>1</v>
      </c>
      <c r="I338" s="267"/>
      <c r="J338" s="264"/>
      <c r="K338" s="264"/>
      <c r="L338" s="268"/>
      <c r="M338" s="269"/>
      <c r="N338" s="270"/>
      <c r="O338" s="270"/>
      <c r="P338" s="270"/>
      <c r="Q338" s="270"/>
      <c r="R338" s="270"/>
      <c r="S338" s="270"/>
      <c r="T338" s="27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2" t="s">
        <v>198</v>
      </c>
      <c r="AU338" s="272" t="s">
        <v>90</v>
      </c>
      <c r="AV338" s="13" t="s">
        <v>84</v>
      </c>
      <c r="AW338" s="13" t="s">
        <v>34</v>
      </c>
      <c r="AX338" s="13" t="s">
        <v>79</v>
      </c>
      <c r="AY338" s="272" t="s">
        <v>189</v>
      </c>
    </row>
    <row r="339" s="14" customFormat="1">
      <c r="A339" s="14"/>
      <c r="B339" s="273"/>
      <c r="C339" s="274"/>
      <c r="D339" s="259" t="s">
        <v>198</v>
      </c>
      <c r="E339" s="275" t="s">
        <v>1</v>
      </c>
      <c r="F339" s="276" t="s">
        <v>410</v>
      </c>
      <c r="G339" s="274"/>
      <c r="H339" s="277">
        <v>9.218</v>
      </c>
      <c r="I339" s="278"/>
      <c r="J339" s="274"/>
      <c r="K339" s="274"/>
      <c r="L339" s="279"/>
      <c r="M339" s="280"/>
      <c r="N339" s="281"/>
      <c r="O339" s="281"/>
      <c r="P339" s="281"/>
      <c r="Q339" s="281"/>
      <c r="R339" s="281"/>
      <c r="S339" s="281"/>
      <c r="T339" s="28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83" t="s">
        <v>198</v>
      </c>
      <c r="AU339" s="283" t="s">
        <v>90</v>
      </c>
      <c r="AV339" s="14" t="s">
        <v>90</v>
      </c>
      <c r="AW339" s="14" t="s">
        <v>34</v>
      </c>
      <c r="AX339" s="14" t="s">
        <v>79</v>
      </c>
      <c r="AY339" s="283" t="s">
        <v>189</v>
      </c>
    </row>
    <row r="340" s="13" customFormat="1">
      <c r="A340" s="13"/>
      <c r="B340" s="263"/>
      <c r="C340" s="264"/>
      <c r="D340" s="259" t="s">
        <v>198</v>
      </c>
      <c r="E340" s="265" t="s">
        <v>1</v>
      </c>
      <c r="F340" s="266" t="s">
        <v>411</v>
      </c>
      <c r="G340" s="264"/>
      <c r="H340" s="265" t="s">
        <v>1</v>
      </c>
      <c r="I340" s="267"/>
      <c r="J340" s="264"/>
      <c r="K340" s="264"/>
      <c r="L340" s="268"/>
      <c r="M340" s="269"/>
      <c r="N340" s="270"/>
      <c r="O340" s="270"/>
      <c r="P340" s="270"/>
      <c r="Q340" s="270"/>
      <c r="R340" s="270"/>
      <c r="S340" s="270"/>
      <c r="T340" s="27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72" t="s">
        <v>198</v>
      </c>
      <c r="AU340" s="272" t="s">
        <v>90</v>
      </c>
      <c r="AV340" s="13" t="s">
        <v>84</v>
      </c>
      <c r="AW340" s="13" t="s">
        <v>34</v>
      </c>
      <c r="AX340" s="13" t="s">
        <v>79</v>
      </c>
      <c r="AY340" s="272" t="s">
        <v>189</v>
      </c>
    </row>
    <row r="341" s="14" customFormat="1">
      <c r="A341" s="14"/>
      <c r="B341" s="273"/>
      <c r="C341" s="274"/>
      <c r="D341" s="259" t="s">
        <v>198</v>
      </c>
      <c r="E341" s="275" t="s">
        <v>1</v>
      </c>
      <c r="F341" s="276" t="s">
        <v>412</v>
      </c>
      <c r="G341" s="274"/>
      <c r="H341" s="277">
        <v>9.0180000000000007</v>
      </c>
      <c r="I341" s="278"/>
      <c r="J341" s="274"/>
      <c r="K341" s="274"/>
      <c r="L341" s="279"/>
      <c r="M341" s="280"/>
      <c r="N341" s="281"/>
      <c r="O341" s="281"/>
      <c r="P341" s="281"/>
      <c r="Q341" s="281"/>
      <c r="R341" s="281"/>
      <c r="S341" s="281"/>
      <c r="T341" s="28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83" t="s">
        <v>198</v>
      </c>
      <c r="AU341" s="283" t="s">
        <v>90</v>
      </c>
      <c r="AV341" s="14" t="s">
        <v>90</v>
      </c>
      <c r="AW341" s="14" t="s">
        <v>34</v>
      </c>
      <c r="AX341" s="14" t="s">
        <v>79</v>
      </c>
      <c r="AY341" s="283" t="s">
        <v>189</v>
      </c>
    </row>
    <row r="342" s="13" customFormat="1">
      <c r="A342" s="13"/>
      <c r="B342" s="263"/>
      <c r="C342" s="264"/>
      <c r="D342" s="259" t="s">
        <v>198</v>
      </c>
      <c r="E342" s="265" t="s">
        <v>1</v>
      </c>
      <c r="F342" s="266" t="s">
        <v>413</v>
      </c>
      <c r="G342" s="264"/>
      <c r="H342" s="265" t="s">
        <v>1</v>
      </c>
      <c r="I342" s="267"/>
      <c r="J342" s="264"/>
      <c r="K342" s="264"/>
      <c r="L342" s="268"/>
      <c r="M342" s="269"/>
      <c r="N342" s="270"/>
      <c r="O342" s="270"/>
      <c r="P342" s="270"/>
      <c r="Q342" s="270"/>
      <c r="R342" s="270"/>
      <c r="S342" s="270"/>
      <c r="T342" s="27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72" t="s">
        <v>198</v>
      </c>
      <c r="AU342" s="272" t="s">
        <v>90</v>
      </c>
      <c r="AV342" s="13" t="s">
        <v>84</v>
      </c>
      <c r="AW342" s="13" t="s">
        <v>34</v>
      </c>
      <c r="AX342" s="13" t="s">
        <v>79</v>
      </c>
      <c r="AY342" s="272" t="s">
        <v>189</v>
      </c>
    </row>
    <row r="343" s="14" customFormat="1">
      <c r="A343" s="14"/>
      <c r="B343" s="273"/>
      <c r="C343" s="274"/>
      <c r="D343" s="259" t="s">
        <v>198</v>
      </c>
      <c r="E343" s="275" t="s">
        <v>1</v>
      </c>
      <c r="F343" s="276" t="s">
        <v>414</v>
      </c>
      <c r="G343" s="274"/>
      <c r="H343" s="277">
        <v>11.420999999999999</v>
      </c>
      <c r="I343" s="278"/>
      <c r="J343" s="274"/>
      <c r="K343" s="274"/>
      <c r="L343" s="279"/>
      <c r="M343" s="280"/>
      <c r="N343" s="281"/>
      <c r="O343" s="281"/>
      <c r="P343" s="281"/>
      <c r="Q343" s="281"/>
      <c r="R343" s="281"/>
      <c r="S343" s="281"/>
      <c r="T343" s="28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83" t="s">
        <v>198</v>
      </c>
      <c r="AU343" s="283" t="s">
        <v>90</v>
      </c>
      <c r="AV343" s="14" t="s">
        <v>90</v>
      </c>
      <c r="AW343" s="14" t="s">
        <v>34</v>
      </c>
      <c r="AX343" s="14" t="s">
        <v>79</v>
      </c>
      <c r="AY343" s="283" t="s">
        <v>189</v>
      </c>
    </row>
    <row r="344" s="15" customFormat="1">
      <c r="A344" s="15"/>
      <c r="B344" s="284"/>
      <c r="C344" s="285"/>
      <c r="D344" s="259" t="s">
        <v>198</v>
      </c>
      <c r="E344" s="286" t="s">
        <v>110</v>
      </c>
      <c r="F344" s="287" t="s">
        <v>201</v>
      </c>
      <c r="G344" s="285"/>
      <c r="H344" s="288">
        <v>78.387</v>
      </c>
      <c r="I344" s="289"/>
      <c r="J344" s="285"/>
      <c r="K344" s="285"/>
      <c r="L344" s="290"/>
      <c r="M344" s="291"/>
      <c r="N344" s="292"/>
      <c r="O344" s="292"/>
      <c r="P344" s="292"/>
      <c r="Q344" s="292"/>
      <c r="R344" s="292"/>
      <c r="S344" s="292"/>
      <c r="T344" s="29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94" t="s">
        <v>198</v>
      </c>
      <c r="AU344" s="294" t="s">
        <v>90</v>
      </c>
      <c r="AV344" s="15" t="s">
        <v>194</v>
      </c>
      <c r="AW344" s="15" t="s">
        <v>34</v>
      </c>
      <c r="AX344" s="15" t="s">
        <v>84</v>
      </c>
      <c r="AY344" s="294" t="s">
        <v>189</v>
      </c>
    </row>
    <row r="345" s="2" customFormat="1" ht="21.75" customHeight="1">
      <c r="A345" s="39"/>
      <c r="B345" s="40"/>
      <c r="C345" s="245" t="s">
        <v>415</v>
      </c>
      <c r="D345" s="245" t="s">
        <v>191</v>
      </c>
      <c r="E345" s="246" t="s">
        <v>416</v>
      </c>
      <c r="F345" s="247" t="s">
        <v>417</v>
      </c>
      <c r="G345" s="248" t="s">
        <v>418</v>
      </c>
      <c r="H345" s="249">
        <v>150</v>
      </c>
      <c r="I345" s="250"/>
      <c r="J345" s="251">
        <f>ROUND(I345*H345,2)</f>
        <v>0</v>
      </c>
      <c r="K345" s="252"/>
      <c r="L345" s="45"/>
      <c r="M345" s="253" t="s">
        <v>1</v>
      </c>
      <c r="N345" s="254" t="s">
        <v>44</v>
      </c>
      <c r="O345" s="92"/>
      <c r="P345" s="255">
        <f>O345*H345</f>
        <v>0</v>
      </c>
      <c r="Q345" s="255">
        <v>0.0015</v>
      </c>
      <c r="R345" s="255">
        <f>Q345*H345</f>
        <v>0.22500000000000001</v>
      </c>
      <c r="S345" s="255">
        <v>0</v>
      </c>
      <c r="T345" s="256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57" t="s">
        <v>194</v>
      </c>
      <c r="AT345" s="257" t="s">
        <v>191</v>
      </c>
      <c r="AU345" s="257" t="s">
        <v>90</v>
      </c>
      <c r="AY345" s="18" t="s">
        <v>189</v>
      </c>
      <c r="BE345" s="258">
        <f>IF(N345="základní",J345,0)</f>
        <v>0</v>
      </c>
      <c r="BF345" s="258">
        <f>IF(N345="snížená",J345,0)</f>
        <v>0</v>
      </c>
      <c r="BG345" s="258">
        <f>IF(N345="zákl. přenesená",J345,0)</f>
        <v>0</v>
      </c>
      <c r="BH345" s="258">
        <f>IF(N345="sníž. přenesená",J345,0)</f>
        <v>0</v>
      </c>
      <c r="BI345" s="258">
        <f>IF(N345="nulová",J345,0)</f>
        <v>0</v>
      </c>
      <c r="BJ345" s="18" t="s">
        <v>84</v>
      </c>
      <c r="BK345" s="258">
        <f>ROUND(I345*H345,2)</f>
        <v>0</v>
      </c>
      <c r="BL345" s="18" t="s">
        <v>194</v>
      </c>
      <c r="BM345" s="257" t="s">
        <v>419</v>
      </c>
    </row>
    <row r="346" s="2" customFormat="1">
      <c r="A346" s="39"/>
      <c r="B346" s="40"/>
      <c r="C346" s="41"/>
      <c r="D346" s="259" t="s">
        <v>196</v>
      </c>
      <c r="E346" s="41"/>
      <c r="F346" s="260" t="s">
        <v>420</v>
      </c>
      <c r="G346" s="41"/>
      <c r="H346" s="41"/>
      <c r="I346" s="140"/>
      <c r="J346" s="41"/>
      <c r="K346" s="41"/>
      <c r="L346" s="45"/>
      <c r="M346" s="261"/>
      <c r="N346" s="262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196</v>
      </c>
      <c r="AU346" s="18" t="s">
        <v>90</v>
      </c>
    </row>
    <row r="347" s="14" customFormat="1">
      <c r="A347" s="14"/>
      <c r="B347" s="273"/>
      <c r="C347" s="274"/>
      <c r="D347" s="259" t="s">
        <v>198</v>
      </c>
      <c r="E347" s="275" t="s">
        <v>1</v>
      </c>
      <c r="F347" s="276" t="s">
        <v>421</v>
      </c>
      <c r="G347" s="274"/>
      <c r="H347" s="277">
        <v>150</v>
      </c>
      <c r="I347" s="278"/>
      <c r="J347" s="274"/>
      <c r="K347" s="274"/>
      <c r="L347" s="279"/>
      <c r="M347" s="280"/>
      <c r="N347" s="281"/>
      <c r="O347" s="281"/>
      <c r="P347" s="281"/>
      <c r="Q347" s="281"/>
      <c r="R347" s="281"/>
      <c r="S347" s="281"/>
      <c r="T347" s="28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83" t="s">
        <v>198</v>
      </c>
      <c r="AU347" s="283" t="s">
        <v>90</v>
      </c>
      <c r="AV347" s="14" t="s">
        <v>90</v>
      </c>
      <c r="AW347" s="14" t="s">
        <v>34</v>
      </c>
      <c r="AX347" s="14" t="s">
        <v>79</v>
      </c>
      <c r="AY347" s="283" t="s">
        <v>189</v>
      </c>
    </row>
    <row r="348" s="15" customFormat="1">
      <c r="A348" s="15"/>
      <c r="B348" s="284"/>
      <c r="C348" s="285"/>
      <c r="D348" s="259" t="s">
        <v>198</v>
      </c>
      <c r="E348" s="286" t="s">
        <v>1</v>
      </c>
      <c r="F348" s="287" t="s">
        <v>201</v>
      </c>
      <c r="G348" s="285"/>
      <c r="H348" s="288">
        <v>150</v>
      </c>
      <c r="I348" s="289"/>
      <c r="J348" s="285"/>
      <c r="K348" s="285"/>
      <c r="L348" s="290"/>
      <c r="M348" s="291"/>
      <c r="N348" s="292"/>
      <c r="O348" s="292"/>
      <c r="P348" s="292"/>
      <c r="Q348" s="292"/>
      <c r="R348" s="292"/>
      <c r="S348" s="292"/>
      <c r="T348" s="29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94" t="s">
        <v>198</v>
      </c>
      <c r="AU348" s="294" t="s">
        <v>90</v>
      </c>
      <c r="AV348" s="15" t="s">
        <v>194</v>
      </c>
      <c r="AW348" s="15" t="s">
        <v>34</v>
      </c>
      <c r="AX348" s="15" t="s">
        <v>84</v>
      </c>
      <c r="AY348" s="294" t="s">
        <v>189</v>
      </c>
    </row>
    <row r="349" s="2" customFormat="1" ht="21.75" customHeight="1">
      <c r="A349" s="39"/>
      <c r="B349" s="40"/>
      <c r="C349" s="245" t="s">
        <v>422</v>
      </c>
      <c r="D349" s="245" t="s">
        <v>191</v>
      </c>
      <c r="E349" s="246" t="s">
        <v>423</v>
      </c>
      <c r="F349" s="247" t="s">
        <v>424</v>
      </c>
      <c r="G349" s="248" t="s">
        <v>88</v>
      </c>
      <c r="H349" s="249">
        <v>12.048</v>
      </c>
      <c r="I349" s="250"/>
      <c r="J349" s="251">
        <f>ROUND(I349*H349,2)</f>
        <v>0</v>
      </c>
      <c r="K349" s="252"/>
      <c r="L349" s="45"/>
      <c r="M349" s="253" t="s">
        <v>1</v>
      </c>
      <c r="N349" s="254" t="s">
        <v>44</v>
      </c>
      <c r="O349" s="92"/>
      <c r="P349" s="255">
        <f>O349*H349</f>
        <v>0</v>
      </c>
      <c r="Q349" s="255">
        <v>0.00025999999999999998</v>
      </c>
      <c r="R349" s="255">
        <f>Q349*H349</f>
        <v>0.0031324799999999996</v>
      </c>
      <c r="S349" s="255">
        <v>0</v>
      </c>
      <c r="T349" s="256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57" t="s">
        <v>194</v>
      </c>
      <c r="AT349" s="257" t="s">
        <v>191</v>
      </c>
      <c r="AU349" s="257" t="s">
        <v>90</v>
      </c>
      <c r="AY349" s="18" t="s">
        <v>189</v>
      </c>
      <c r="BE349" s="258">
        <f>IF(N349="základní",J349,0)</f>
        <v>0</v>
      </c>
      <c r="BF349" s="258">
        <f>IF(N349="snížená",J349,0)</f>
        <v>0</v>
      </c>
      <c r="BG349" s="258">
        <f>IF(N349="zákl. přenesená",J349,0)</f>
        <v>0</v>
      </c>
      <c r="BH349" s="258">
        <f>IF(N349="sníž. přenesená",J349,0)</f>
        <v>0</v>
      </c>
      <c r="BI349" s="258">
        <f>IF(N349="nulová",J349,0)</f>
        <v>0</v>
      </c>
      <c r="BJ349" s="18" t="s">
        <v>84</v>
      </c>
      <c r="BK349" s="258">
        <f>ROUND(I349*H349,2)</f>
        <v>0</v>
      </c>
      <c r="BL349" s="18" t="s">
        <v>194</v>
      </c>
      <c r="BM349" s="257" t="s">
        <v>425</v>
      </c>
    </row>
    <row r="350" s="2" customFormat="1">
      <c r="A350" s="39"/>
      <c r="B350" s="40"/>
      <c r="C350" s="41"/>
      <c r="D350" s="259" t="s">
        <v>196</v>
      </c>
      <c r="E350" s="41"/>
      <c r="F350" s="260" t="s">
        <v>426</v>
      </c>
      <c r="G350" s="41"/>
      <c r="H350" s="41"/>
      <c r="I350" s="140"/>
      <c r="J350" s="41"/>
      <c r="K350" s="41"/>
      <c r="L350" s="45"/>
      <c r="M350" s="261"/>
      <c r="N350" s="262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196</v>
      </c>
      <c r="AU350" s="18" t="s">
        <v>90</v>
      </c>
    </row>
    <row r="351" s="14" customFormat="1">
      <c r="A351" s="14"/>
      <c r="B351" s="273"/>
      <c r="C351" s="274"/>
      <c r="D351" s="259" t="s">
        <v>198</v>
      </c>
      <c r="E351" s="275" t="s">
        <v>1</v>
      </c>
      <c r="F351" s="276" t="s">
        <v>104</v>
      </c>
      <c r="G351" s="274"/>
      <c r="H351" s="277">
        <v>12.048</v>
      </c>
      <c r="I351" s="278"/>
      <c r="J351" s="274"/>
      <c r="K351" s="274"/>
      <c r="L351" s="279"/>
      <c r="M351" s="280"/>
      <c r="N351" s="281"/>
      <c r="O351" s="281"/>
      <c r="P351" s="281"/>
      <c r="Q351" s="281"/>
      <c r="R351" s="281"/>
      <c r="S351" s="281"/>
      <c r="T351" s="28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83" t="s">
        <v>198</v>
      </c>
      <c r="AU351" s="283" t="s">
        <v>90</v>
      </c>
      <c r="AV351" s="14" t="s">
        <v>90</v>
      </c>
      <c r="AW351" s="14" t="s">
        <v>34</v>
      </c>
      <c r="AX351" s="14" t="s">
        <v>84</v>
      </c>
      <c r="AY351" s="283" t="s">
        <v>189</v>
      </c>
    </row>
    <row r="352" s="2" customFormat="1" ht="21.75" customHeight="1">
      <c r="A352" s="39"/>
      <c r="B352" s="40"/>
      <c r="C352" s="245" t="s">
        <v>427</v>
      </c>
      <c r="D352" s="245" t="s">
        <v>191</v>
      </c>
      <c r="E352" s="246" t="s">
        <v>428</v>
      </c>
      <c r="F352" s="247" t="s">
        <v>429</v>
      </c>
      <c r="G352" s="248" t="s">
        <v>88</v>
      </c>
      <c r="H352" s="249">
        <v>12.048</v>
      </c>
      <c r="I352" s="250"/>
      <c r="J352" s="251">
        <f>ROUND(I352*H352,2)</f>
        <v>0</v>
      </c>
      <c r="K352" s="252"/>
      <c r="L352" s="45"/>
      <c r="M352" s="253" t="s">
        <v>1</v>
      </c>
      <c r="N352" s="254" t="s">
        <v>44</v>
      </c>
      <c r="O352" s="92"/>
      <c r="P352" s="255">
        <f>O352*H352</f>
        <v>0</v>
      </c>
      <c r="Q352" s="255">
        <v>0.0054599999999999996</v>
      </c>
      <c r="R352" s="255">
        <f>Q352*H352</f>
        <v>0.065782079999999993</v>
      </c>
      <c r="S352" s="255">
        <v>0</v>
      </c>
      <c r="T352" s="25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57" t="s">
        <v>194</v>
      </c>
      <c r="AT352" s="257" t="s">
        <v>191</v>
      </c>
      <c r="AU352" s="257" t="s">
        <v>90</v>
      </c>
      <c r="AY352" s="18" t="s">
        <v>189</v>
      </c>
      <c r="BE352" s="258">
        <f>IF(N352="základní",J352,0)</f>
        <v>0</v>
      </c>
      <c r="BF352" s="258">
        <f>IF(N352="snížená",J352,0)</f>
        <v>0</v>
      </c>
      <c r="BG352" s="258">
        <f>IF(N352="zákl. přenesená",J352,0)</f>
        <v>0</v>
      </c>
      <c r="BH352" s="258">
        <f>IF(N352="sníž. přenesená",J352,0)</f>
        <v>0</v>
      </c>
      <c r="BI352" s="258">
        <f>IF(N352="nulová",J352,0)</f>
        <v>0</v>
      </c>
      <c r="BJ352" s="18" t="s">
        <v>84</v>
      </c>
      <c r="BK352" s="258">
        <f>ROUND(I352*H352,2)</f>
        <v>0</v>
      </c>
      <c r="BL352" s="18" t="s">
        <v>194</v>
      </c>
      <c r="BM352" s="257" t="s">
        <v>430</v>
      </c>
    </row>
    <row r="353" s="2" customFormat="1">
      <c r="A353" s="39"/>
      <c r="B353" s="40"/>
      <c r="C353" s="41"/>
      <c r="D353" s="259" t="s">
        <v>196</v>
      </c>
      <c r="E353" s="41"/>
      <c r="F353" s="260" t="s">
        <v>431</v>
      </c>
      <c r="G353" s="41"/>
      <c r="H353" s="41"/>
      <c r="I353" s="140"/>
      <c r="J353" s="41"/>
      <c r="K353" s="41"/>
      <c r="L353" s="45"/>
      <c r="M353" s="261"/>
      <c r="N353" s="262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196</v>
      </c>
      <c r="AU353" s="18" t="s">
        <v>90</v>
      </c>
    </row>
    <row r="354" s="14" customFormat="1">
      <c r="A354" s="14"/>
      <c r="B354" s="273"/>
      <c r="C354" s="274"/>
      <c r="D354" s="259" t="s">
        <v>198</v>
      </c>
      <c r="E354" s="275" t="s">
        <v>1</v>
      </c>
      <c r="F354" s="276" t="s">
        <v>104</v>
      </c>
      <c r="G354" s="274"/>
      <c r="H354" s="277">
        <v>12.048</v>
      </c>
      <c r="I354" s="278"/>
      <c r="J354" s="274"/>
      <c r="K354" s="274"/>
      <c r="L354" s="279"/>
      <c r="M354" s="280"/>
      <c r="N354" s="281"/>
      <c r="O354" s="281"/>
      <c r="P354" s="281"/>
      <c r="Q354" s="281"/>
      <c r="R354" s="281"/>
      <c r="S354" s="281"/>
      <c r="T354" s="28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83" t="s">
        <v>198</v>
      </c>
      <c r="AU354" s="283" t="s">
        <v>90</v>
      </c>
      <c r="AV354" s="14" t="s">
        <v>90</v>
      </c>
      <c r="AW354" s="14" t="s">
        <v>34</v>
      </c>
      <c r="AX354" s="14" t="s">
        <v>84</v>
      </c>
      <c r="AY354" s="283" t="s">
        <v>189</v>
      </c>
    </row>
    <row r="355" s="2" customFormat="1" ht="21.75" customHeight="1">
      <c r="A355" s="39"/>
      <c r="B355" s="40"/>
      <c r="C355" s="245" t="s">
        <v>432</v>
      </c>
      <c r="D355" s="245" t="s">
        <v>191</v>
      </c>
      <c r="E355" s="246" t="s">
        <v>433</v>
      </c>
      <c r="F355" s="247" t="s">
        <v>434</v>
      </c>
      <c r="G355" s="248" t="s">
        <v>88</v>
      </c>
      <c r="H355" s="249">
        <v>12.048</v>
      </c>
      <c r="I355" s="250"/>
      <c r="J355" s="251">
        <f>ROUND(I355*H355,2)</f>
        <v>0</v>
      </c>
      <c r="K355" s="252"/>
      <c r="L355" s="45"/>
      <c r="M355" s="253" t="s">
        <v>1</v>
      </c>
      <c r="N355" s="254" t="s">
        <v>44</v>
      </c>
      <c r="O355" s="92"/>
      <c r="P355" s="255">
        <f>O355*H355</f>
        <v>0</v>
      </c>
      <c r="Q355" s="255">
        <v>0.0043800000000000002</v>
      </c>
      <c r="R355" s="255">
        <f>Q355*H355</f>
        <v>0.052770240000000003</v>
      </c>
      <c r="S355" s="255">
        <v>0</v>
      </c>
      <c r="T355" s="25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57" t="s">
        <v>194</v>
      </c>
      <c r="AT355" s="257" t="s">
        <v>191</v>
      </c>
      <c r="AU355" s="257" t="s">
        <v>90</v>
      </c>
      <c r="AY355" s="18" t="s">
        <v>189</v>
      </c>
      <c r="BE355" s="258">
        <f>IF(N355="základní",J355,0)</f>
        <v>0</v>
      </c>
      <c r="BF355" s="258">
        <f>IF(N355="snížená",J355,0)</f>
        <v>0</v>
      </c>
      <c r="BG355" s="258">
        <f>IF(N355="zákl. přenesená",J355,0)</f>
        <v>0</v>
      </c>
      <c r="BH355" s="258">
        <f>IF(N355="sníž. přenesená",J355,0)</f>
        <v>0</v>
      </c>
      <c r="BI355" s="258">
        <f>IF(N355="nulová",J355,0)</f>
        <v>0</v>
      </c>
      <c r="BJ355" s="18" t="s">
        <v>84</v>
      </c>
      <c r="BK355" s="258">
        <f>ROUND(I355*H355,2)</f>
        <v>0</v>
      </c>
      <c r="BL355" s="18" t="s">
        <v>194</v>
      </c>
      <c r="BM355" s="257" t="s">
        <v>435</v>
      </c>
    </row>
    <row r="356" s="2" customFormat="1">
      <c r="A356" s="39"/>
      <c r="B356" s="40"/>
      <c r="C356" s="41"/>
      <c r="D356" s="259" t="s">
        <v>196</v>
      </c>
      <c r="E356" s="41"/>
      <c r="F356" s="260" t="s">
        <v>436</v>
      </c>
      <c r="G356" s="41"/>
      <c r="H356" s="41"/>
      <c r="I356" s="140"/>
      <c r="J356" s="41"/>
      <c r="K356" s="41"/>
      <c r="L356" s="45"/>
      <c r="M356" s="261"/>
      <c r="N356" s="262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196</v>
      </c>
      <c r="AU356" s="18" t="s">
        <v>90</v>
      </c>
    </row>
    <row r="357" s="14" customFormat="1">
      <c r="A357" s="14"/>
      <c r="B357" s="273"/>
      <c r="C357" s="274"/>
      <c r="D357" s="259" t="s">
        <v>198</v>
      </c>
      <c r="E357" s="275" t="s">
        <v>1</v>
      </c>
      <c r="F357" s="276" t="s">
        <v>104</v>
      </c>
      <c r="G357" s="274"/>
      <c r="H357" s="277">
        <v>12.048</v>
      </c>
      <c r="I357" s="278"/>
      <c r="J357" s="274"/>
      <c r="K357" s="274"/>
      <c r="L357" s="279"/>
      <c r="M357" s="280"/>
      <c r="N357" s="281"/>
      <c r="O357" s="281"/>
      <c r="P357" s="281"/>
      <c r="Q357" s="281"/>
      <c r="R357" s="281"/>
      <c r="S357" s="281"/>
      <c r="T357" s="28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83" t="s">
        <v>198</v>
      </c>
      <c r="AU357" s="283" t="s">
        <v>90</v>
      </c>
      <c r="AV357" s="14" t="s">
        <v>90</v>
      </c>
      <c r="AW357" s="14" t="s">
        <v>34</v>
      </c>
      <c r="AX357" s="14" t="s">
        <v>84</v>
      </c>
      <c r="AY357" s="283" t="s">
        <v>189</v>
      </c>
    </row>
    <row r="358" s="2" customFormat="1" ht="21.75" customHeight="1">
      <c r="A358" s="39"/>
      <c r="B358" s="40"/>
      <c r="C358" s="245" t="s">
        <v>437</v>
      </c>
      <c r="D358" s="245" t="s">
        <v>191</v>
      </c>
      <c r="E358" s="246" t="s">
        <v>438</v>
      </c>
      <c r="F358" s="247" t="s">
        <v>439</v>
      </c>
      <c r="G358" s="248" t="s">
        <v>88</v>
      </c>
      <c r="H358" s="249">
        <v>12.048</v>
      </c>
      <c r="I358" s="250"/>
      <c r="J358" s="251">
        <f>ROUND(I358*H358,2)</f>
        <v>0</v>
      </c>
      <c r="K358" s="252"/>
      <c r="L358" s="45"/>
      <c r="M358" s="253" t="s">
        <v>1</v>
      </c>
      <c r="N358" s="254" t="s">
        <v>44</v>
      </c>
      <c r="O358" s="92"/>
      <c r="P358" s="255">
        <f>O358*H358</f>
        <v>0</v>
      </c>
      <c r="Q358" s="255">
        <v>0.01899</v>
      </c>
      <c r="R358" s="255">
        <f>Q358*H358</f>
        <v>0.22879152</v>
      </c>
      <c r="S358" s="255">
        <v>0</v>
      </c>
      <c r="T358" s="25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57" t="s">
        <v>194</v>
      </c>
      <c r="AT358" s="257" t="s">
        <v>191</v>
      </c>
      <c r="AU358" s="257" t="s">
        <v>90</v>
      </c>
      <c r="AY358" s="18" t="s">
        <v>189</v>
      </c>
      <c r="BE358" s="258">
        <f>IF(N358="základní",J358,0)</f>
        <v>0</v>
      </c>
      <c r="BF358" s="258">
        <f>IF(N358="snížená",J358,0)</f>
        <v>0</v>
      </c>
      <c r="BG358" s="258">
        <f>IF(N358="zákl. přenesená",J358,0)</f>
        <v>0</v>
      </c>
      <c r="BH358" s="258">
        <f>IF(N358="sníž. přenesená",J358,0)</f>
        <v>0</v>
      </c>
      <c r="BI358" s="258">
        <f>IF(N358="nulová",J358,0)</f>
        <v>0</v>
      </c>
      <c r="BJ358" s="18" t="s">
        <v>84</v>
      </c>
      <c r="BK358" s="258">
        <f>ROUND(I358*H358,2)</f>
        <v>0</v>
      </c>
      <c r="BL358" s="18" t="s">
        <v>194</v>
      </c>
      <c r="BM358" s="257" t="s">
        <v>440</v>
      </c>
    </row>
    <row r="359" s="2" customFormat="1">
      <c r="A359" s="39"/>
      <c r="B359" s="40"/>
      <c r="C359" s="41"/>
      <c r="D359" s="259" t="s">
        <v>196</v>
      </c>
      <c r="E359" s="41"/>
      <c r="F359" s="260" t="s">
        <v>441</v>
      </c>
      <c r="G359" s="41"/>
      <c r="H359" s="41"/>
      <c r="I359" s="140"/>
      <c r="J359" s="41"/>
      <c r="K359" s="41"/>
      <c r="L359" s="45"/>
      <c r="M359" s="261"/>
      <c r="N359" s="262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196</v>
      </c>
      <c r="AU359" s="18" t="s">
        <v>90</v>
      </c>
    </row>
    <row r="360" s="13" customFormat="1">
      <c r="A360" s="13"/>
      <c r="B360" s="263"/>
      <c r="C360" s="264"/>
      <c r="D360" s="259" t="s">
        <v>198</v>
      </c>
      <c r="E360" s="265" t="s">
        <v>1</v>
      </c>
      <c r="F360" s="266" t="s">
        <v>442</v>
      </c>
      <c r="G360" s="264"/>
      <c r="H360" s="265" t="s">
        <v>1</v>
      </c>
      <c r="I360" s="267"/>
      <c r="J360" s="264"/>
      <c r="K360" s="264"/>
      <c r="L360" s="268"/>
      <c r="M360" s="269"/>
      <c r="N360" s="270"/>
      <c r="O360" s="270"/>
      <c r="P360" s="270"/>
      <c r="Q360" s="270"/>
      <c r="R360" s="270"/>
      <c r="S360" s="270"/>
      <c r="T360" s="27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72" t="s">
        <v>198</v>
      </c>
      <c r="AU360" s="272" t="s">
        <v>90</v>
      </c>
      <c r="AV360" s="13" t="s">
        <v>84</v>
      </c>
      <c r="AW360" s="13" t="s">
        <v>34</v>
      </c>
      <c r="AX360" s="13" t="s">
        <v>79</v>
      </c>
      <c r="AY360" s="272" t="s">
        <v>189</v>
      </c>
    </row>
    <row r="361" s="14" customFormat="1">
      <c r="A361" s="14"/>
      <c r="B361" s="273"/>
      <c r="C361" s="274"/>
      <c r="D361" s="259" t="s">
        <v>198</v>
      </c>
      <c r="E361" s="275" t="s">
        <v>1</v>
      </c>
      <c r="F361" s="276" t="s">
        <v>443</v>
      </c>
      <c r="G361" s="274"/>
      <c r="H361" s="277">
        <v>3.75</v>
      </c>
      <c r="I361" s="278"/>
      <c r="J361" s="274"/>
      <c r="K361" s="274"/>
      <c r="L361" s="279"/>
      <c r="M361" s="280"/>
      <c r="N361" s="281"/>
      <c r="O361" s="281"/>
      <c r="P361" s="281"/>
      <c r="Q361" s="281"/>
      <c r="R361" s="281"/>
      <c r="S361" s="281"/>
      <c r="T361" s="28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83" t="s">
        <v>198</v>
      </c>
      <c r="AU361" s="283" t="s">
        <v>90</v>
      </c>
      <c r="AV361" s="14" t="s">
        <v>90</v>
      </c>
      <c r="AW361" s="14" t="s">
        <v>34</v>
      </c>
      <c r="AX361" s="14" t="s">
        <v>79</v>
      </c>
      <c r="AY361" s="283" t="s">
        <v>189</v>
      </c>
    </row>
    <row r="362" s="13" customFormat="1">
      <c r="A362" s="13"/>
      <c r="B362" s="263"/>
      <c r="C362" s="264"/>
      <c r="D362" s="259" t="s">
        <v>198</v>
      </c>
      <c r="E362" s="265" t="s">
        <v>1</v>
      </c>
      <c r="F362" s="266" t="s">
        <v>444</v>
      </c>
      <c r="G362" s="264"/>
      <c r="H362" s="265" t="s">
        <v>1</v>
      </c>
      <c r="I362" s="267"/>
      <c r="J362" s="264"/>
      <c r="K362" s="264"/>
      <c r="L362" s="268"/>
      <c r="M362" s="269"/>
      <c r="N362" s="270"/>
      <c r="O362" s="270"/>
      <c r="P362" s="270"/>
      <c r="Q362" s="270"/>
      <c r="R362" s="270"/>
      <c r="S362" s="270"/>
      <c r="T362" s="27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72" t="s">
        <v>198</v>
      </c>
      <c r="AU362" s="272" t="s">
        <v>90</v>
      </c>
      <c r="AV362" s="13" t="s">
        <v>84</v>
      </c>
      <c r="AW362" s="13" t="s">
        <v>34</v>
      </c>
      <c r="AX362" s="13" t="s">
        <v>79</v>
      </c>
      <c r="AY362" s="272" t="s">
        <v>189</v>
      </c>
    </row>
    <row r="363" s="14" customFormat="1">
      <c r="A363" s="14"/>
      <c r="B363" s="273"/>
      <c r="C363" s="274"/>
      <c r="D363" s="259" t="s">
        <v>198</v>
      </c>
      <c r="E363" s="275" t="s">
        <v>1</v>
      </c>
      <c r="F363" s="276" t="s">
        <v>445</v>
      </c>
      <c r="G363" s="274"/>
      <c r="H363" s="277">
        <v>1.7849999999999999</v>
      </c>
      <c r="I363" s="278"/>
      <c r="J363" s="274"/>
      <c r="K363" s="274"/>
      <c r="L363" s="279"/>
      <c r="M363" s="280"/>
      <c r="N363" s="281"/>
      <c r="O363" s="281"/>
      <c r="P363" s="281"/>
      <c r="Q363" s="281"/>
      <c r="R363" s="281"/>
      <c r="S363" s="281"/>
      <c r="T363" s="28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83" t="s">
        <v>198</v>
      </c>
      <c r="AU363" s="283" t="s">
        <v>90</v>
      </c>
      <c r="AV363" s="14" t="s">
        <v>90</v>
      </c>
      <c r="AW363" s="14" t="s">
        <v>34</v>
      </c>
      <c r="AX363" s="14" t="s">
        <v>79</v>
      </c>
      <c r="AY363" s="283" t="s">
        <v>189</v>
      </c>
    </row>
    <row r="364" s="14" customFormat="1">
      <c r="A364" s="14"/>
      <c r="B364" s="273"/>
      <c r="C364" s="274"/>
      <c r="D364" s="259" t="s">
        <v>198</v>
      </c>
      <c r="E364" s="275" t="s">
        <v>1</v>
      </c>
      <c r="F364" s="276" t="s">
        <v>446</v>
      </c>
      <c r="G364" s="274"/>
      <c r="H364" s="277">
        <v>5.5229999999999997</v>
      </c>
      <c r="I364" s="278"/>
      <c r="J364" s="274"/>
      <c r="K364" s="274"/>
      <c r="L364" s="279"/>
      <c r="M364" s="280"/>
      <c r="N364" s="281"/>
      <c r="O364" s="281"/>
      <c r="P364" s="281"/>
      <c r="Q364" s="281"/>
      <c r="R364" s="281"/>
      <c r="S364" s="281"/>
      <c r="T364" s="28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83" t="s">
        <v>198</v>
      </c>
      <c r="AU364" s="283" t="s">
        <v>90</v>
      </c>
      <c r="AV364" s="14" t="s">
        <v>90</v>
      </c>
      <c r="AW364" s="14" t="s">
        <v>34</v>
      </c>
      <c r="AX364" s="14" t="s">
        <v>79</v>
      </c>
      <c r="AY364" s="283" t="s">
        <v>189</v>
      </c>
    </row>
    <row r="365" s="14" customFormat="1">
      <c r="A365" s="14"/>
      <c r="B365" s="273"/>
      <c r="C365" s="274"/>
      <c r="D365" s="259" t="s">
        <v>198</v>
      </c>
      <c r="E365" s="275" t="s">
        <v>1</v>
      </c>
      <c r="F365" s="276" t="s">
        <v>447</v>
      </c>
      <c r="G365" s="274"/>
      <c r="H365" s="277">
        <v>0.98999999999999999</v>
      </c>
      <c r="I365" s="278"/>
      <c r="J365" s="274"/>
      <c r="K365" s="274"/>
      <c r="L365" s="279"/>
      <c r="M365" s="280"/>
      <c r="N365" s="281"/>
      <c r="O365" s="281"/>
      <c r="P365" s="281"/>
      <c r="Q365" s="281"/>
      <c r="R365" s="281"/>
      <c r="S365" s="281"/>
      <c r="T365" s="28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83" t="s">
        <v>198</v>
      </c>
      <c r="AU365" s="283" t="s">
        <v>90</v>
      </c>
      <c r="AV365" s="14" t="s">
        <v>90</v>
      </c>
      <c r="AW365" s="14" t="s">
        <v>34</v>
      </c>
      <c r="AX365" s="14" t="s">
        <v>79</v>
      </c>
      <c r="AY365" s="283" t="s">
        <v>189</v>
      </c>
    </row>
    <row r="366" s="15" customFormat="1">
      <c r="A366" s="15"/>
      <c r="B366" s="284"/>
      <c r="C366" s="285"/>
      <c r="D366" s="259" t="s">
        <v>198</v>
      </c>
      <c r="E366" s="286" t="s">
        <v>113</v>
      </c>
      <c r="F366" s="287" t="s">
        <v>201</v>
      </c>
      <c r="G366" s="285"/>
      <c r="H366" s="288">
        <v>12.048</v>
      </c>
      <c r="I366" s="289"/>
      <c r="J366" s="285"/>
      <c r="K366" s="285"/>
      <c r="L366" s="290"/>
      <c r="M366" s="291"/>
      <c r="N366" s="292"/>
      <c r="O366" s="292"/>
      <c r="P366" s="292"/>
      <c r="Q366" s="292"/>
      <c r="R366" s="292"/>
      <c r="S366" s="292"/>
      <c r="T366" s="29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94" t="s">
        <v>198</v>
      </c>
      <c r="AU366" s="294" t="s">
        <v>90</v>
      </c>
      <c r="AV366" s="15" t="s">
        <v>194</v>
      </c>
      <c r="AW366" s="15" t="s">
        <v>34</v>
      </c>
      <c r="AX366" s="15" t="s">
        <v>84</v>
      </c>
      <c r="AY366" s="294" t="s">
        <v>189</v>
      </c>
    </row>
    <row r="367" s="2" customFormat="1" ht="21.75" customHeight="1">
      <c r="A367" s="39"/>
      <c r="B367" s="40"/>
      <c r="C367" s="245" t="s">
        <v>448</v>
      </c>
      <c r="D367" s="245" t="s">
        <v>191</v>
      </c>
      <c r="E367" s="246" t="s">
        <v>449</v>
      </c>
      <c r="F367" s="247" t="s">
        <v>450</v>
      </c>
      <c r="G367" s="248" t="s">
        <v>88</v>
      </c>
      <c r="H367" s="249">
        <v>12.048</v>
      </c>
      <c r="I367" s="250"/>
      <c r="J367" s="251">
        <f>ROUND(I367*H367,2)</f>
        <v>0</v>
      </c>
      <c r="K367" s="252"/>
      <c r="L367" s="45"/>
      <c r="M367" s="253" t="s">
        <v>1</v>
      </c>
      <c r="N367" s="254" t="s">
        <v>44</v>
      </c>
      <c r="O367" s="92"/>
      <c r="P367" s="255">
        <f>O367*H367</f>
        <v>0</v>
      </c>
      <c r="Q367" s="255">
        <v>0.00348</v>
      </c>
      <c r="R367" s="255">
        <f>Q367*H367</f>
        <v>0.041927039999999999</v>
      </c>
      <c r="S367" s="255">
        <v>0</v>
      </c>
      <c r="T367" s="256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57" t="s">
        <v>194</v>
      </c>
      <c r="AT367" s="257" t="s">
        <v>191</v>
      </c>
      <c r="AU367" s="257" t="s">
        <v>90</v>
      </c>
      <c r="AY367" s="18" t="s">
        <v>189</v>
      </c>
      <c r="BE367" s="258">
        <f>IF(N367="základní",J367,0)</f>
        <v>0</v>
      </c>
      <c r="BF367" s="258">
        <f>IF(N367="snížená",J367,0)</f>
        <v>0</v>
      </c>
      <c r="BG367" s="258">
        <f>IF(N367="zákl. přenesená",J367,0)</f>
        <v>0</v>
      </c>
      <c r="BH367" s="258">
        <f>IF(N367="sníž. přenesená",J367,0)</f>
        <v>0</v>
      </c>
      <c r="BI367" s="258">
        <f>IF(N367="nulová",J367,0)</f>
        <v>0</v>
      </c>
      <c r="BJ367" s="18" t="s">
        <v>84</v>
      </c>
      <c r="BK367" s="258">
        <f>ROUND(I367*H367,2)</f>
        <v>0</v>
      </c>
      <c r="BL367" s="18" t="s">
        <v>194</v>
      </c>
      <c r="BM367" s="257" t="s">
        <v>451</v>
      </c>
    </row>
    <row r="368" s="2" customFormat="1">
      <c r="A368" s="39"/>
      <c r="B368" s="40"/>
      <c r="C368" s="41"/>
      <c r="D368" s="259" t="s">
        <v>196</v>
      </c>
      <c r="E368" s="41"/>
      <c r="F368" s="260" t="s">
        <v>452</v>
      </c>
      <c r="G368" s="41"/>
      <c r="H368" s="41"/>
      <c r="I368" s="140"/>
      <c r="J368" s="41"/>
      <c r="K368" s="41"/>
      <c r="L368" s="45"/>
      <c r="M368" s="261"/>
      <c r="N368" s="262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196</v>
      </c>
      <c r="AU368" s="18" t="s">
        <v>90</v>
      </c>
    </row>
    <row r="369" s="13" customFormat="1">
      <c r="A369" s="13"/>
      <c r="B369" s="263"/>
      <c r="C369" s="264"/>
      <c r="D369" s="259" t="s">
        <v>198</v>
      </c>
      <c r="E369" s="265" t="s">
        <v>1</v>
      </c>
      <c r="F369" s="266" t="s">
        <v>442</v>
      </c>
      <c r="G369" s="264"/>
      <c r="H369" s="265" t="s">
        <v>1</v>
      </c>
      <c r="I369" s="267"/>
      <c r="J369" s="264"/>
      <c r="K369" s="264"/>
      <c r="L369" s="268"/>
      <c r="M369" s="269"/>
      <c r="N369" s="270"/>
      <c r="O369" s="270"/>
      <c r="P369" s="270"/>
      <c r="Q369" s="270"/>
      <c r="R369" s="270"/>
      <c r="S369" s="270"/>
      <c r="T369" s="27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72" t="s">
        <v>198</v>
      </c>
      <c r="AU369" s="272" t="s">
        <v>90</v>
      </c>
      <c r="AV369" s="13" t="s">
        <v>84</v>
      </c>
      <c r="AW369" s="13" t="s">
        <v>34</v>
      </c>
      <c r="AX369" s="13" t="s">
        <v>79</v>
      </c>
      <c r="AY369" s="272" t="s">
        <v>189</v>
      </c>
    </row>
    <row r="370" s="14" customFormat="1">
      <c r="A370" s="14"/>
      <c r="B370" s="273"/>
      <c r="C370" s="274"/>
      <c r="D370" s="259" t="s">
        <v>198</v>
      </c>
      <c r="E370" s="275" t="s">
        <v>1</v>
      </c>
      <c r="F370" s="276" t="s">
        <v>443</v>
      </c>
      <c r="G370" s="274"/>
      <c r="H370" s="277">
        <v>3.75</v>
      </c>
      <c r="I370" s="278"/>
      <c r="J370" s="274"/>
      <c r="K370" s="274"/>
      <c r="L370" s="279"/>
      <c r="M370" s="280"/>
      <c r="N370" s="281"/>
      <c r="O370" s="281"/>
      <c r="P370" s="281"/>
      <c r="Q370" s="281"/>
      <c r="R370" s="281"/>
      <c r="S370" s="281"/>
      <c r="T370" s="28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83" t="s">
        <v>198</v>
      </c>
      <c r="AU370" s="283" t="s">
        <v>90</v>
      </c>
      <c r="AV370" s="14" t="s">
        <v>90</v>
      </c>
      <c r="AW370" s="14" t="s">
        <v>34</v>
      </c>
      <c r="AX370" s="14" t="s">
        <v>79</v>
      </c>
      <c r="AY370" s="283" t="s">
        <v>189</v>
      </c>
    </row>
    <row r="371" s="13" customFormat="1">
      <c r="A371" s="13"/>
      <c r="B371" s="263"/>
      <c r="C371" s="264"/>
      <c r="D371" s="259" t="s">
        <v>198</v>
      </c>
      <c r="E371" s="265" t="s">
        <v>1</v>
      </c>
      <c r="F371" s="266" t="s">
        <v>444</v>
      </c>
      <c r="G371" s="264"/>
      <c r="H371" s="265" t="s">
        <v>1</v>
      </c>
      <c r="I371" s="267"/>
      <c r="J371" s="264"/>
      <c r="K371" s="264"/>
      <c r="L371" s="268"/>
      <c r="M371" s="269"/>
      <c r="N371" s="270"/>
      <c r="O371" s="270"/>
      <c r="P371" s="270"/>
      <c r="Q371" s="270"/>
      <c r="R371" s="270"/>
      <c r="S371" s="270"/>
      <c r="T371" s="27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72" t="s">
        <v>198</v>
      </c>
      <c r="AU371" s="272" t="s">
        <v>90</v>
      </c>
      <c r="AV371" s="13" t="s">
        <v>84</v>
      </c>
      <c r="AW371" s="13" t="s">
        <v>34</v>
      </c>
      <c r="AX371" s="13" t="s">
        <v>79</v>
      </c>
      <c r="AY371" s="272" t="s">
        <v>189</v>
      </c>
    </row>
    <row r="372" s="14" customFormat="1">
      <c r="A372" s="14"/>
      <c r="B372" s="273"/>
      <c r="C372" s="274"/>
      <c r="D372" s="259" t="s">
        <v>198</v>
      </c>
      <c r="E372" s="275" t="s">
        <v>1</v>
      </c>
      <c r="F372" s="276" t="s">
        <v>445</v>
      </c>
      <c r="G372" s="274"/>
      <c r="H372" s="277">
        <v>1.7849999999999999</v>
      </c>
      <c r="I372" s="278"/>
      <c r="J372" s="274"/>
      <c r="K372" s="274"/>
      <c r="L372" s="279"/>
      <c r="M372" s="280"/>
      <c r="N372" s="281"/>
      <c r="O372" s="281"/>
      <c r="P372" s="281"/>
      <c r="Q372" s="281"/>
      <c r="R372" s="281"/>
      <c r="S372" s="281"/>
      <c r="T372" s="28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83" t="s">
        <v>198</v>
      </c>
      <c r="AU372" s="283" t="s">
        <v>90</v>
      </c>
      <c r="AV372" s="14" t="s">
        <v>90</v>
      </c>
      <c r="AW372" s="14" t="s">
        <v>34</v>
      </c>
      <c r="AX372" s="14" t="s">
        <v>79</v>
      </c>
      <c r="AY372" s="283" t="s">
        <v>189</v>
      </c>
    </row>
    <row r="373" s="14" customFormat="1">
      <c r="A373" s="14"/>
      <c r="B373" s="273"/>
      <c r="C373" s="274"/>
      <c r="D373" s="259" t="s">
        <v>198</v>
      </c>
      <c r="E373" s="275" t="s">
        <v>1</v>
      </c>
      <c r="F373" s="276" t="s">
        <v>446</v>
      </c>
      <c r="G373" s="274"/>
      <c r="H373" s="277">
        <v>5.5229999999999997</v>
      </c>
      <c r="I373" s="278"/>
      <c r="J373" s="274"/>
      <c r="K373" s="274"/>
      <c r="L373" s="279"/>
      <c r="M373" s="280"/>
      <c r="N373" s="281"/>
      <c r="O373" s="281"/>
      <c r="P373" s="281"/>
      <c r="Q373" s="281"/>
      <c r="R373" s="281"/>
      <c r="S373" s="281"/>
      <c r="T373" s="28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83" t="s">
        <v>198</v>
      </c>
      <c r="AU373" s="283" t="s">
        <v>90</v>
      </c>
      <c r="AV373" s="14" t="s">
        <v>90</v>
      </c>
      <c r="AW373" s="14" t="s">
        <v>34</v>
      </c>
      <c r="AX373" s="14" t="s">
        <v>79</v>
      </c>
      <c r="AY373" s="283" t="s">
        <v>189</v>
      </c>
    </row>
    <row r="374" s="14" customFormat="1">
      <c r="A374" s="14"/>
      <c r="B374" s="273"/>
      <c r="C374" s="274"/>
      <c r="D374" s="259" t="s">
        <v>198</v>
      </c>
      <c r="E374" s="275" t="s">
        <v>1</v>
      </c>
      <c r="F374" s="276" t="s">
        <v>447</v>
      </c>
      <c r="G374" s="274"/>
      <c r="H374" s="277">
        <v>0.98999999999999999</v>
      </c>
      <c r="I374" s="278"/>
      <c r="J374" s="274"/>
      <c r="K374" s="274"/>
      <c r="L374" s="279"/>
      <c r="M374" s="280"/>
      <c r="N374" s="281"/>
      <c r="O374" s="281"/>
      <c r="P374" s="281"/>
      <c r="Q374" s="281"/>
      <c r="R374" s="281"/>
      <c r="S374" s="281"/>
      <c r="T374" s="28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83" t="s">
        <v>198</v>
      </c>
      <c r="AU374" s="283" t="s">
        <v>90</v>
      </c>
      <c r="AV374" s="14" t="s">
        <v>90</v>
      </c>
      <c r="AW374" s="14" t="s">
        <v>34</v>
      </c>
      <c r="AX374" s="14" t="s">
        <v>79</v>
      </c>
      <c r="AY374" s="283" t="s">
        <v>189</v>
      </c>
    </row>
    <row r="375" s="15" customFormat="1">
      <c r="A375" s="15"/>
      <c r="B375" s="284"/>
      <c r="C375" s="285"/>
      <c r="D375" s="259" t="s">
        <v>198</v>
      </c>
      <c r="E375" s="286" t="s">
        <v>104</v>
      </c>
      <c r="F375" s="287" t="s">
        <v>201</v>
      </c>
      <c r="G375" s="285"/>
      <c r="H375" s="288">
        <v>12.048</v>
      </c>
      <c r="I375" s="289"/>
      <c r="J375" s="285"/>
      <c r="K375" s="285"/>
      <c r="L375" s="290"/>
      <c r="M375" s="291"/>
      <c r="N375" s="292"/>
      <c r="O375" s="292"/>
      <c r="P375" s="292"/>
      <c r="Q375" s="292"/>
      <c r="R375" s="292"/>
      <c r="S375" s="292"/>
      <c r="T375" s="29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94" t="s">
        <v>198</v>
      </c>
      <c r="AU375" s="294" t="s">
        <v>90</v>
      </c>
      <c r="AV375" s="15" t="s">
        <v>194</v>
      </c>
      <c r="AW375" s="15" t="s">
        <v>34</v>
      </c>
      <c r="AX375" s="15" t="s">
        <v>84</v>
      </c>
      <c r="AY375" s="294" t="s">
        <v>189</v>
      </c>
    </row>
    <row r="376" s="2" customFormat="1" ht="21.75" customHeight="1">
      <c r="A376" s="39"/>
      <c r="B376" s="40"/>
      <c r="C376" s="245" t="s">
        <v>453</v>
      </c>
      <c r="D376" s="245" t="s">
        <v>191</v>
      </c>
      <c r="E376" s="246" t="s">
        <v>454</v>
      </c>
      <c r="F376" s="247" t="s">
        <v>455</v>
      </c>
      <c r="G376" s="248" t="s">
        <v>88</v>
      </c>
      <c r="H376" s="249">
        <v>12.048</v>
      </c>
      <c r="I376" s="250"/>
      <c r="J376" s="251">
        <f>ROUND(I376*H376,2)</f>
        <v>0</v>
      </c>
      <c r="K376" s="252"/>
      <c r="L376" s="45"/>
      <c r="M376" s="253" t="s">
        <v>1</v>
      </c>
      <c r="N376" s="254" t="s">
        <v>44</v>
      </c>
      <c r="O376" s="92"/>
      <c r="P376" s="255">
        <f>O376*H376</f>
        <v>0</v>
      </c>
      <c r="Q376" s="255">
        <v>0.00348</v>
      </c>
      <c r="R376" s="255">
        <f>Q376*H376</f>
        <v>0.041927039999999999</v>
      </c>
      <c r="S376" s="255">
        <v>0</v>
      </c>
      <c r="T376" s="256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57" t="s">
        <v>194</v>
      </c>
      <c r="AT376" s="257" t="s">
        <v>191</v>
      </c>
      <c r="AU376" s="257" t="s">
        <v>90</v>
      </c>
      <c r="AY376" s="18" t="s">
        <v>189</v>
      </c>
      <c r="BE376" s="258">
        <f>IF(N376="základní",J376,0)</f>
        <v>0</v>
      </c>
      <c r="BF376" s="258">
        <f>IF(N376="snížená",J376,0)</f>
        <v>0</v>
      </c>
      <c r="BG376" s="258">
        <f>IF(N376="zákl. přenesená",J376,0)</f>
        <v>0</v>
      </c>
      <c r="BH376" s="258">
        <f>IF(N376="sníž. přenesená",J376,0)</f>
        <v>0</v>
      </c>
      <c r="BI376" s="258">
        <f>IF(N376="nulová",J376,0)</f>
        <v>0</v>
      </c>
      <c r="BJ376" s="18" t="s">
        <v>84</v>
      </c>
      <c r="BK376" s="258">
        <f>ROUND(I376*H376,2)</f>
        <v>0</v>
      </c>
      <c r="BL376" s="18" t="s">
        <v>194</v>
      </c>
      <c r="BM376" s="257" t="s">
        <v>456</v>
      </c>
    </row>
    <row r="377" s="2" customFormat="1">
      <c r="A377" s="39"/>
      <c r="B377" s="40"/>
      <c r="C377" s="41"/>
      <c r="D377" s="259" t="s">
        <v>196</v>
      </c>
      <c r="E377" s="41"/>
      <c r="F377" s="260" t="s">
        <v>452</v>
      </c>
      <c r="G377" s="41"/>
      <c r="H377" s="41"/>
      <c r="I377" s="140"/>
      <c r="J377" s="41"/>
      <c r="K377" s="41"/>
      <c r="L377" s="45"/>
      <c r="M377" s="261"/>
      <c r="N377" s="262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196</v>
      </c>
      <c r="AU377" s="18" t="s">
        <v>90</v>
      </c>
    </row>
    <row r="378" s="14" customFormat="1">
      <c r="A378" s="14"/>
      <c r="B378" s="273"/>
      <c r="C378" s="274"/>
      <c r="D378" s="259" t="s">
        <v>198</v>
      </c>
      <c r="E378" s="275" t="s">
        <v>1</v>
      </c>
      <c r="F378" s="276" t="s">
        <v>104</v>
      </c>
      <c r="G378" s="274"/>
      <c r="H378" s="277">
        <v>12.048</v>
      </c>
      <c r="I378" s="278"/>
      <c r="J378" s="274"/>
      <c r="K378" s="274"/>
      <c r="L378" s="279"/>
      <c r="M378" s="280"/>
      <c r="N378" s="281"/>
      <c r="O378" s="281"/>
      <c r="P378" s="281"/>
      <c r="Q378" s="281"/>
      <c r="R378" s="281"/>
      <c r="S378" s="281"/>
      <c r="T378" s="28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83" t="s">
        <v>198</v>
      </c>
      <c r="AU378" s="283" t="s">
        <v>90</v>
      </c>
      <c r="AV378" s="14" t="s">
        <v>90</v>
      </c>
      <c r="AW378" s="14" t="s">
        <v>34</v>
      </c>
      <c r="AX378" s="14" t="s">
        <v>84</v>
      </c>
      <c r="AY378" s="283" t="s">
        <v>189</v>
      </c>
    </row>
    <row r="379" s="2" customFormat="1" ht="21.75" customHeight="1">
      <c r="A379" s="39"/>
      <c r="B379" s="40"/>
      <c r="C379" s="245" t="s">
        <v>457</v>
      </c>
      <c r="D379" s="245" t="s">
        <v>191</v>
      </c>
      <c r="E379" s="246" t="s">
        <v>458</v>
      </c>
      <c r="F379" s="247" t="s">
        <v>459</v>
      </c>
      <c r="G379" s="248" t="s">
        <v>88</v>
      </c>
      <c r="H379" s="249">
        <v>449.267</v>
      </c>
      <c r="I379" s="250"/>
      <c r="J379" s="251">
        <f>ROUND(I379*H379,2)</f>
        <v>0</v>
      </c>
      <c r="K379" s="252"/>
      <c r="L379" s="45"/>
      <c r="M379" s="253" t="s">
        <v>1</v>
      </c>
      <c r="N379" s="254" t="s">
        <v>44</v>
      </c>
      <c r="O379" s="92"/>
      <c r="P379" s="255">
        <f>O379*H379</f>
        <v>0</v>
      </c>
      <c r="Q379" s="255">
        <v>0.00025999999999999998</v>
      </c>
      <c r="R379" s="255">
        <f>Q379*H379</f>
        <v>0.11680941999999998</v>
      </c>
      <c r="S379" s="255">
        <v>0</v>
      </c>
      <c r="T379" s="25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57" t="s">
        <v>194</v>
      </c>
      <c r="AT379" s="257" t="s">
        <v>191</v>
      </c>
      <c r="AU379" s="257" t="s">
        <v>90</v>
      </c>
      <c r="AY379" s="18" t="s">
        <v>189</v>
      </c>
      <c r="BE379" s="258">
        <f>IF(N379="základní",J379,0)</f>
        <v>0</v>
      </c>
      <c r="BF379" s="258">
        <f>IF(N379="snížená",J379,0)</f>
        <v>0</v>
      </c>
      <c r="BG379" s="258">
        <f>IF(N379="zákl. přenesená",J379,0)</f>
        <v>0</v>
      </c>
      <c r="BH379" s="258">
        <f>IF(N379="sníž. přenesená",J379,0)</f>
        <v>0</v>
      </c>
      <c r="BI379" s="258">
        <f>IF(N379="nulová",J379,0)</f>
        <v>0</v>
      </c>
      <c r="BJ379" s="18" t="s">
        <v>84</v>
      </c>
      <c r="BK379" s="258">
        <f>ROUND(I379*H379,2)</f>
        <v>0</v>
      </c>
      <c r="BL379" s="18" t="s">
        <v>194</v>
      </c>
      <c r="BM379" s="257" t="s">
        <v>460</v>
      </c>
    </row>
    <row r="380" s="2" customFormat="1">
      <c r="A380" s="39"/>
      <c r="B380" s="40"/>
      <c r="C380" s="41"/>
      <c r="D380" s="259" t="s">
        <v>196</v>
      </c>
      <c r="E380" s="41"/>
      <c r="F380" s="260" t="s">
        <v>461</v>
      </c>
      <c r="G380" s="41"/>
      <c r="H380" s="41"/>
      <c r="I380" s="140"/>
      <c r="J380" s="41"/>
      <c r="K380" s="41"/>
      <c r="L380" s="45"/>
      <c r="M380" s="261"/>
      <c r="N380" s="262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196</v>
      </c>
      <c r="AU380" s="18" t="s">
        <v>90</v>
      </c>
    </row>
    <row r="381" s="14" customFormat="1">
      <c r="A381" s="14"/>
      <c r="B381" s="273"/>
      <c r="C381" s="274"/>
      <c r="D381" s="259" t="s">
        <v>198</v>
      </c>
      <c r="E381" s="275" t="s">
        <v>1</v>
      </c>
      <c r="F381" s="276" t="s">
        <v>107</v>
      </c>
      <c r="G381" s="274"/>
      <c r="H381" s="277">
        <v>449.267</v>
      </c>
      <c r="I381" s="278"/>
      <c r="J381" s="274"/>
      <c r="K381" s="274"/>
      <c r="L381" s="279"/>
      <c r="M381" s="280"/>
      <c r="N381" s="281"/>
      <c r="O381" s="281"/>
      <c r="P381" s="281"/>
      <c r="Q381" s="281"/>
      <c r="R381" s="281"/>
      <c r="S381" s="281"/>
      <c r="T381" s="28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83" t="s">
        <v>198</v>
      </c>
      <c r="AU381" s="283" t="s">
        <v>90</v>
      </c>
      <c r="AV381" s="14" t="s">
        <v>90</v>
      </c>
      <c r="AW381" s="14" t="s">
        <v>34</v>
      </c>
      <c r="AX381" s="14" t="s">
        <v>84</v>
      </c>
      <c r="AY381" s="283" t="s">
        <v>189</v>
      </c>
    </row>
    <row r="382" s="2" customFormat="1" ht="16.5" customHeight="1">
      <c r="A382" s="39"/>
      <c r="B382" s="40"/>
      <c r="C382" s="245" t="s">
        <v>462</v>
      </c>
      <c r="D382" s="245" t="s">
        <v>191</v>
      </c>
      <c r="E382" s="246" t="s">
        <v>463</v>
      </c>
      <c r="F382" s="247" t="s">
        <v>464</v>
      </c>
      <c r="G382" s="248" t="s">
        <v>88</v>
      </c>
      <c r="H382" s="249">
        <v>449.267</v>
      </c>
      <c r="I382" s="250"/>
      <c r="J382" s="251">
        <f>ROUND(I382*H382,2)</f>
        <v>0</v>
      </c>
      <c r="K382" s="252"/>
      <c r="L382" s="45"/>
      <c r="M382" s="253" t="s">
        <v>1</v>
      </c>
      <c r="N382" s="254" t="s">
        <v>44</v>
      </c>
      <c r="O382" s="92"/>
      <c r="P382" s="255">
        <f>O382*H382</f>
        <v>0</v>
      </c>
      <c r="Q382" s="255">
        <v>0.0054599999999999996</v>
      </c>
      <c r="R382" s="255">
        <f>Q382*H382</f>
        <v>2.4529978199999998</v>
      </c>
      <c r="S382" s="255">
        <v>0</v>
      </c>
      <c r="T382" s="25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57" t="s">
        <v>194</v>
      </c>
      <c r="AT382" s="257" t="s">
        <v>191</v>
      </c>
      <c r="AU382" s="257" t="s">
        <v>90</v>
      </c>
      <c r="AY382" s="18" t="s">
        <v>189</v>
      </c>
      <c r="BE382" s="258">
        <f>IF(N382="základní",J382,0)</f>
        <v>0</v>
      </c>
      <c r="BF382" s="258">
        <f>IF(N382="snížená",J382,0)</f>
        <v>0</v>
      </c>
      <c r="BG382" s="258">
        <f>IF(N382="zákl. přenesená",J382,0)</f>
        <v>0</v>
      </c>
      <c r="BH382" s="258">
        <f>IF(N382="sníž. přenesená",J382,0)</f>
        <v>0</v>
      </c>
      <c r="BI382" s="258">
        <f>IF(N382="nulová",J382,0)</f>
        <v>0</v>
      </c>
      <c r="BJ382" s="18" t="s">
        <v>84</v>
      </c>
      <c r="BK382" s="258">
        <f>ROUND(I382*H382,2)</f>
        <v>0</v>
      </c>
      <c r="BL382" s="18" t="s">
        <v>194</v>
      </c>
      <c r="BM382" s="257" t="s">
        <v>465</v>
      </c>
    </row>
    <row r="383" s="2" customFormat="1">
      <c r="A383" s="39"/>
      <c r="B383" s="40"/>
      <c r="C383" s="41"/>
      <c r="D383" s="259" t="s">
        <v>196</v>
      </c>
      <c r="E383" s="41"/>
      <c r="F383" s="260" t="s">
        <v>466</v>
      </c>
      <c r="G383" s="41"/>
      <c r="H383" s="41"/>
      <c r="I383" s="140"/>
      <c r="J383" s="41"/>
      <c r="K383" s="41"/>
      <c r="L383" s="45"/>
      <c r="M383" s="261"/>
      <c r="N383" s="262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196</v>
      </c>
      <c r="AU383" s="18" t="s">
        <v>90</v>
      </c>
    </row>
    <row r="384" s="14" customFormat="1">
      <c r="A384" s="14"/>
      <c r="B384" s="273"/>
      <c r="C384" s="274"/>
      <c r="D384" s="259" t="s">
        <v>198</v>
      </c>
      <c r="E384" s="275" t="s">
        <v>1</v>
      </c>
      <c r="F384" s="276" t="s">
        <v>107</v>
      </c>
      <c r="G384" s="274"/>
      <c r="H384" s="277">
        <v>449.267</v>
      </c>
      <c r="I384" s="278"/>
      <c r="J384" s="274"/>
      <c r="K384" s="274"/>
      <c r="L384" s="279"/>
      <c r="M384" s="280"/>
      <c r="N384" s="281"/>
      <c r="O384" s="281"/>
      <c r="P384" s="281"/>
      <c r="Q384" s="281"/>
      <c r="R384" s="281"/>
      <c r="S384" s="281"/>
      <c r="T384" s="28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83" t="s">
        <v>198</v>
      </c>
      <c r="AU384" s="283" t="s">
        <v>90</v>
      </c>
      <c r="AV384" s="14" t="s">
        <v>90</v>
      </c>
      <c r="AW384" s="14" t="s">
        <v>34</v>
      </c>
      <c r="AX384" s="14" t="s">
        <v>84</v>
      </c>
      <c r="AY384" s="283" t="s">
        <v>189</v>
      </c>
    </row>
    <row r="385" s="2" customFormat="1" ht="21.75" customHeight="1">
      <c r="A385" s="39"/>
      <c r="B385" s="40"/>
      <c r="C385" s="245" t="s">
        <v>467</v>
      </c>
      <c r="D385" s="245" t="s">
        <v>191</v>
      </c>
      <c r="E385" s="246" t="s">
        <v>468</v>
      </c>
      <c r="F385" s="247" t="s">
        <v>469</v>
      </c>
      <c r="G385" s="248" t="s">
        <v>88</v>
      </c>
      <c r="H385" s="249">
        <v>449.267</v>
      </c>
      <c r="I385" s="250"/>
      <c r="J385" s="251">
        <f>ROUND(I385*H385,2)</f>
        <v>0</v>
      </c>
      <c r="K385" s="252"/>
      <c r="L385" s="45"/>
      <c r="M385" s="253" t="s">
        <v>1</v>
      </c>
      <c r="N385" s="254" t="s">
        <v>44</v>
      </c>
      <c r="O385" s="92"/>
      <c r="P385" s="255">
        <f>O385*H385</f>
        <v>0</v>
      </c>
      <c r="Q385" s="255">
        <v>0.0043800000000000002</v>
      </c>
      <c r="R385" s="255">
        <f>Q385*H385</f>
        <v>1.9677894600000001</v>
      </c>
      <c r="S385" s="255">
        <v>0</v>
      </c>
      <c r="T385" s="256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57" t="s">
        <v>194</v>
      </c>
      <c r="AT385" s="257" t="s">
        <v>191</v>
      </c>
      <c r="AU385" s="257" t="s">
        <v>90</v>
      </c>
      <c r="AY385" s="18" t="s">
        <v>189</v>
      </c>
      <c r="BE385" s="258">
        <f>IF(N385="základní",J385,0)</f>
        <v>0</v>
      </c>
      <c r="BF385" s="258">
        <f>IF(N385="snížená",J385,0)</f>
        <v>0</v>
      </c>
      <c r="BG385" s="258">
        <f>IF(N385="zákl. přenesená",J385,0)</f>
        <v>0</v>
      </c>
      <c r="BH385" s="258">
        <f>IF(N385="sníž. přenesená",J385,0)</f>
        <v>0</v>
      </c>
      <c r="BI385" s="258">
        <f>IF(N385="nulová",J385,0)</f>
        <v>0</v>
      </c>
      <c r="BJ385" s="18" t="s">
        <v>84</v>
      </c>
      <c r="BK385" s="258">
        <f>ROUND(I385*H385,2)</f>
        <v>0</v>
      </c>
      <c r="BL385" s="18" t="s">
        <v>194</v>
      </c>
      <c r="BM385" s="257" t="s">
        <v>470</v>
      </c>
    </row>
    <row r="386" s="2" customFormat="1">
      <c r="A386" s="39"/>
      <c r="B386" s="40"/>
      <c r="C386" s="41"/>
      <c r="D386" s="259" t="s">
        <v>196</v>
      </c>
      <c r="E386" s="41"/>
      <c r="F386" s="260" t="s">
        <v>471</v>
      </c>
      <c r="G386" s="41"/>
      <c r="H386" s="41"/>
      <c r="I386" s="140"/>
      <c r="J386" s="41"/>
      <c r="K386" s="41"/>
      <c r="L386" s="45"/>
      <c r="M386" s="261"/>
      <c r="N386" s="262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196</v>
      </c>
      <c r="AU386" s="18" t="s">
        <v>90</v>
      </c>
    </row>
    <row r="387" s="14" customFormat="1">
      <c r="A387" s="14"/>
      <c r="B387" s="273"/>
      <c r="C387" s="274"/>
      <c r="D387" s="259" t="s">
        <v>198</v>
      </c>
      <c r="E387" s="275" t="s">
        <v>1</v>
      </c>
      <c r="F387" s="276" t="s">
        <v>107</v>
      </c>
      <c r="G387" s="274"/>
      <c r="H387" s="277">
        <v>449.267</v>
      </c>
      <c r="I387" s="278"/>
      <c r="J387" s="274"/>
      <c r="K387" s="274"/>
      <c r="L387" s="279"/>
      <c r="M387" s="280"/>
      <c r="N387" s="281"/>
      <c r="O387" s="281"/>
      <c r="P387" s="281"/>
      <c r="Q387" s="281"/>
      <c r="R387" s="281"/>
      <c r="S387" s="281"/>
      <c r="T387" s="28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83" t="s">
        <v>198</v>
      </c>
      <c r="AU387" s="283" t="s">
        <v>90</v>
      </c>
      <c r="AV387" s="14" t="s">
        <v>90</v>
      </c>
      <c r="AW387" s="14" t="s">
        <v>34</v>
      </c>
      <c r="AX387" s="14" t="s">
        <v>84</v>
      </c>
      <c r="AY387" s="283" t="s">
        <v>189</v>
      </c>
    </row>
    <row r="388" s="2" customFormat="1" ht="21.75" customHeight="1">
      <c r="A388" s="39"/>
      <c r="B388" s="40"/>
      <c r="C388" s="245" t="s">
        <v>472</v>
      </c>
      <c r="D388" s="245" t="s">
        <v>191</v>
      </c>
      <c r="E388" s="246" t="s">
        <v>473</v>
      </c>
      <c r="F388" s="247" t="s">
        <v>474</v>
      </c>
      <c r="G388" s="248" t="s">
        <v>88</v>
      </c>
      <c r="H388" s="249">
        <v>449.267</v>
      </c>
      <c r="I388" s="250"/>
      <c r="J388" s="251">
        <f>ROUND(I388*H388,2)</f>
        <v>0</v>
      </c>
      <c r="K388" s="252"/>
      <c r="L388" s="45"/>
      <c r="M388" s="253" t="s">
        <v>1</v>
      </c>
      <c r="N388" s="254" t="s">
        <v>44</v>
      </c>
      <c r="O388" s="92"/>
      <c r="P388" s="255">
        <f>O388*H388</f>
        <v>0</v>
      </c>
      <c r="Q388" s="255">
        <v>0.01899</v>
      </c>
      <c r="R388" s="255">
        <f>Q388*H388</f>
        <v>8.5315803300000006</v>
      </c>
      <c r="S388" s="255">
        <v>0</v>
      </c>
      <c r="T388" s="25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57" t="s">
        <v>194</v>
      </c>
      <c r="AT388" s="257" t="s">
        <v>191</v>
      </c>
      <c r="AU388" s="257" t="s">
        <v>90</v>
      </c>
      <c r="AY388" s="18" t="s">
        <v>189</v>
      </c>
      <c r="BE388" s="258">
        <f>IF(N388="základní",J388,0)</f>
        <v>0</v>
      </c>
      <c r="BF388" s="258">
        <f>IF(N388="snížená",J388,0)</f>
        <v>0</v>
      </c>
      <c r="BG388" s="258">
        <f>IF(N388="zákl. přenesená",J388,0)</f>
        <v>0</v>
      </c>
      <c r="BH388" s="258">
        <f>IF(N388="sníž. přenesená",J388,0)</f>
        <v>0</v>
      </c>
      <c r="BI388" s="258">
        <f>IF(N388="nulová",J388,0)</f>
        <v>0</v>
      </c>
      <c r="BJ388" s="18" t="s">
        <v>84</v>
      </c>
      <c r="BK388" s="258">
        <f>ROUND(I388*H388,2)</f>
        <v>0</v>
      </c>
      <c r="BL388" s="18" t="s">
        <v>194</v>
      </c>
      <c r="BM388" s="257" t="s">
        <v>475</v>
      </c>
    </row>
    <row r="389" s="2" customFormat="1">
      <c r="A389" s="39"/>
      <c r="B389" s="40"/>
      <c r="C389" s="41"/>
      <c r="D389" s="259" t="s">
        <v>196</v>
      </c>
      <c r="E389" s="41"/>
      <c r="F389" s="260" t="s">
        <v>476</v>
      </c>
      <c r="G389" s="41"/>
      <c r="H389" s="41"/>
      <c r="I389" s="140"/>
      <c r="J389" s="41"/>
      <c r="K389" s="41"/>
      <c r="L389" s="45"/>
      <c r="M389" s="261"/>
      <c r="N389" s="262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196</v>
      </c>
      <c r="AU389" s="18" t="s">
        <v>90</v>
      </c>
    </row>
    <row r="390" s="13" customFormat="1">
      <c r="A390" s="13"/>
      <c r="B390" s="263"/>
      <c r="C390" s="264"/>
      <c r="D390" s="259" t="s">
        <v>198</v>
      </c>
      <c r="E390" s="265" t="s">
        <v>1</v>
      </c>
      <c r="F390" s="266" t="s">
        <v>477</v>
      </c>
      <c r="G390" s="264"/>
      <c r="H390" s="265" t="s">
        <v>1</v>
      </c>
      <c r="I390" s="267"/>
      <c r="J390" s="264"/>
      <c r="K390" s="264"/>
      <c r="L390" s="268"/>
      <c r="M390" s="269"/>
      <c r="N390" s="270"/>
      <c r="O390" s="270"/>
      <c r="P390" s="270"/>
      <c r="Q390" s="270"/>
      <c r="R390" s="270"/>
      <c r="S390" s="270"/>
      <c r="T390" s="27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72" t="s">
        <v>198</v>
      </c>
      <c r="AU390" s="272" t="s">
        <v>90</v>
      </c>
      <c r="AV390" s="13" t="s">
        <v>84</v>
      </c>
      <c r="AW390" s="13" t="s">
        <v>34</v>
      </c>
      <c r="AX390" s="13" t="s">
        <v>79</v>
      </c>
      <c r="AY390" s="272" t="s">
        <v>189</v>
      </c>
    </row>
    <row r="391" s="14" customFormat="1">
      <c r="A391" s="14"/>
      <c r="B391" s="273"/>
      <c r="C391" s="274"/>
      <c r="D391" s="259" t="s">
        <v>198</v>
      </c>
      <c r="E391" s="275" t="s">
        <v>1</v>
      </c>
      <c r="F391" s="276" t="s">
        <v>478</v>
      </c>
      <c r="G391" s="274"/>
      <c r="H391" s="277">
        <v>173.03999999999999</v>
      </c>
      <c r="I391" s="278"/>
      <c r="J391" s="274"/>
      <c r="K391" s="274"/>
      <c r="L391" s="279"/>
      <c r="M391" s="280"/>
      <c r="N391" s="281"/>
      <c r="O391" s="281"/>
      <c r="P391" s="281"/>
      <c r="Q391" s="281"/>
      <c r="R391" s="281"/>
      <c r="S391" s="281"/>
      <c r="T391" s="28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83" t="s">
        <v>198</v>
      </c>
      <c r="AU391" s="283" t="s">
        <v>90</v>
      </c>
      <c r="AV391" s="14" t="s">
        <v>90</v>
      </c>
      <c r="AW391" s="14" t="s">
        <v>34</v>
      </c>
      <c r="AX391" s="14" t="s">
        <v>79</v>
      </c>
      <c r="AY391" s="283" t="s">
        <v>189</v>
      </c>
    </row>
    <row r="392" s="14" customFormat="1">
      <c r="A392" s="14"/>
      <c r="B392" s="273"/>
      <c r="C392" s="274"/>
      <c r="D392" s="259" t="s">
        <v>198</v>
      </c>
      <c r="E392" s="275" t="s">
        <v>1</v>
      </c>
      <c r="F392" s="276" t="s">
        <v>479</v>
      </c>
      <c r="G392" s="274"/>
      <c r="H392" s="277">
        <v>-15.75</v>
      </c>
      <c r="I392" s="278"/>
      <c r="J392" s="274"/>
      <c r="K392" s="274"/>
      <c r="L392" s="279"/>
      <c r="M392" s="280"/>
      <c r="N392" s="281"/>
      <c r="O392" s="281"/>
      <c r="P392" s="281"/>
      <c r="Q392" s="281"/>
      <c r="R392" s="281"/>
      <c r="S392" s="281"/>
      <c r="T392" s="28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83" t="s">
        <v>198</v>
      </c>
      <c r="AU392" s="283" t="s">
        <v>90</v>
      </c>
      <c r="AV392" s="14" t="s">
        <v>90</v>
      </c>
      <c r="AW392" s="14" t="s">
        <v>34</v>
      </c>
      <c r="AX392" s="14" t="s">
        <v>79</v>
      </c>
      <c r="AY392" s="283" t="s">
        <v>189</v>
      </c>
    </row>
    <row r="393" s="14" customFormat="1">
      <c r="A393" s="14"/>
      <c r="B393" s="273"/>
      <c r="C393" s="274"/>
      <c r="D393" s="259" t="s">
        <v>198</v>
      </c>
      <c r="E393" s="275" t="s">
        <v>1</v>
      </c>
      <c r="F393" s="276" t="s">
        <v>480</v>
      </c>
      <c r="G393" s="274"/>
      <c r="H393" s="277">
        <v>3.8999999999999999</v>
      </c>
      <c r="I393" s="278"/>
      <c r="J393" s="274"/>
      <c r="K393" s="274"/>
      <c r="L393" s="279"/>
      <c r="M393" s="280"/>
      <c r="N393" s="281"/>
      <c r="O393" s="281"/>
      <c r="P393" s="281"/>
      <c r="Q393" s="281"/>
      <c r="R393" s="281"/>
      <c r="S393" s="281"/>
      <c r="T393" s="28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83" t="s">
        <v>198</v>
      </c>
      <c r="AU393" s="283" t="s">
        <v>90</v>
      </c>
      <c r="AV393" s="14" t="s">
        <v>90</v>
      </c>
      <c r="AW393" s="14" t="s">
        <v>34</v>
      </c>
      <c r="AX393" s="14" t="s">
        <v>79</v>
      </c>
      <c r="AY393" s="283" t="s">
        <v>189</v>
      </c>
    </row>
    <row r="394" s="13" customFormat="1">
      <c r="A394" s="13"/>
      <c r="B394" s="263"/>
      <c r="C394" s="264"/>
      <c r="D394" s="259" t="s">
        <v>198</v>
      </c>
      <c r="E394" s="265" t="s">
        <v>1</v>
      </c>
      <c r="F394" s="266" t="s">
        <v>481</v>
      </c>
      <c r="G394" s="264"/>
      <c r="H394" s="265" t="s">
        <v>1</v>
      </c>
      <c r="I394" s="267"/>
      <c r="J394" s="264"/>
      <c r="K394" s="264"/>
      <c r="L394" s="268"/>
      <c r="M394" s="269"/>
      <c r="N394" s="270"/>
      <c r="O394" s="270"/>
      <c r="P394" s="270"/>
      <c r="Q394" s="270"/>
      <c r="R394" s="270"/>
      <c r="S394" s="270"/>
      <c r="T394" s="27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72" t="s">
        <v>198</v>
      </c>
      <c r="AU394" s="272" t="s">
        <v>90</v>
      </c>
      <c r="AV394" s="13" t="s">
        <v>84</v>
      </c>
      <c r="AW394" s="13" t="s">
        <v>34</v>
      </c>
      <c r="AX394" s="13" t="s">
        <v>79</v>
      </c>
      <c r="AY394" s="272" t="s">
        <v>189</v>
      </c>
    </row>
    <row r="395" s="14" customFormat="1">
      <c r="A395" s="14"/>
      <c r="B395" s="273"/>
      <c r="C395" s="274"/>
      <c r="D395" s="259" t="s">
        <v>198</v>
      </c>
      <c r="E395" s="275" t="s">
        <v>1</v>
      </c>
      <c r="F395" s="276" t="s">
        <v>482</v>
      </c>
      <c r="G395" s="274"/>
      <c r="H395" s="277">
        <v>164.12000000000001</v>
      </c>
      <c r="I395" s="278"/>
      <c r="J395" s="274"/>
      <c r="K395" s="274"/>
      <c r="L395" s="279"/>
      <c r="M395" s="280"/>
      <c r="N395" s="281"/>
      <c r="O395" s="281"/>
      <c r="P395" s="281"/>
      <c r="Q395" s="281"/>
      <c r="R395" s="281"/>
      <c r="S395" s="281"/>
      <c r="T395" s="28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83" t="s">
        <v>198</v>
      </c>
      <c r="AU395" s="283" t="s">
        <v>90</v>
      </c>
      <c r="AV395" s="14" t="s">
        <v>90</v>
      </c>
      <c r="AW395" s="14" t="s">
        <v>34</v>
      </c>
      <c r="AX395" s="14" t="s">
        <v>79</v>
      </c>
      <c r="AY395" s="283" t="s">
        <v>189</v>
      </c>
    </row>
    <row r="396" s="14" customFormat="1">
      <c r="A396" s="14"/>
      <c r="B396" s="273"/>
      <c r="C396" s="274"/>
      <c r="D396" s="259" t="s">
        <v>198</v>
      </c>
      <c r="E396" s="275" t="s">
        <v>1</v>
      </c>
      <c r="F396" s="276" t="s">
        <v>483</v>
      </c>
      <c r="G396" s="274"/>
      <c r="H396" s="277">
        <v>-46.472999999999999</v>
      </c>
      <c r="I396" s="278"/>
      <c r="J396" s="274"/>
      <c r="K396" s="274"/>
      <c r="L396" s="279"/>
      <c r="M396" s="280"/>
      <c r="N396" s="281"/>
      <c r="O396" s="281"/>
      <c r="P396" s="281"/>
      <c r="Q396" s="281"/>
      <c r="R396" s="281"/>
      <c r="S396" s="281"/>
      <c r="T396" s="28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83" t="s">
        <v>198</v>
      </c>
      <c r="AU396" s="283" t="s">
        <v>90</v>
      </c>
      <c r="AV396" s="14" t="s">
        <v>90</v>
      </c>
      <c r="AW396" s="14" t="s">
        <v>34</v>
      </c>
      <c r="AX396" s="14" t="s">
        <v>79</v>
      </c>
      <c r="AY396" s="283" t="s">
        <v>189</v>
      </c>
    </row>
    <row r="397" s="14" customFormat="1">
      <c r="A397" s="14"/>
      <c r="B397" s="273"/>
      <c r="C397" s="274"/>
      <c r="D397" s="259" t="s">
        <v>198</v>
      </c>
      <c r="E397" s="275" t="s">
        <v>1</v>
      </c>
      <c r="F397" s="276" t="s">
        <v>484</v>
      </c>
      <c r="G397" s="274"/>
      <c r="H397" s="277">
        <v>9.6699999999999999</v>
      </c>
      <c r="I397" s="278"/>
      <c r="J397" s="274"/>
      <c r="K397" s="274"/>
      <c r="L397" s="279"/>
      <c r="M397" s="280"/>
      <c r="N397" s="281"/>
      <c r="O397" s="281"/>
      <c r="P397" s="281"/>
      <c r="Q397" s="281"/>
      <c r="R397" s="281"/>
      <c r="S397" s="281"/>
      <c r="T397" s="28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83" t="s">
        <v>198</v>
      </c>
      <c r="AU397" s="283" t="s">
        <v>90</v>
      </c>
      <c r="AV397" s="14" t="s">
        <v>90</v>
      </c>
      <c r="AW397" s="14" t="s">
        <v>34</v>
      </c>
      <c r="AX397" s="14" t="s">
        <v>79</v>
      </c>
      <c r="AY397" s="283" t="s">
        <v>189</v>
      </c>
    </row>
    <row r="398" s="13" customFormat="1">
      <c r="A398" s="13"/>
      <c r="B398" s="263"/>
      <c r="C398" s="264"/>
      <c r="D398" s="259" t="s">
        <v>198</v>
      </c>
      <c r="E398" s="265" t="s">
        <v>1</v>
      </c>
      <c r="F398" s="266" t="s">
        <v>485</v>
      </c>
      <c r="G398" s="264"/>
      <c r="H398" s="265" t="s">
        <v>1</v>
      </c>
      <c r="I398" s="267"/>
      <c r="J398" s="264"/>
      <c r="K398" s="264"/>
      <c r="L398" s="268"/>
      <c r="M398" s="269"/>
      <c r="N398" s="270"/>
      <c r="O398" s="270"/>
      <c r="P398" s="270"/>
      <c r="Q398" s="270"/>
      <c r="R398" s="270"/>
      <c r="S398" s="270"/>
      <c r="T398" s="27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72" t="s">
        <v>198</v>
      </c>
      <c r="AU398" s="272" t="s">
        <v>90</v>
      </c>
      <c r="AV398" s="13" t="s">
        <v>84</v>
      </c>
      <c r="AW398" s="13" t="s">
        <v>34</v>
      </c>
      <c r="AX398" s="13" t="s">
        <v>79</v>
      </c>
      <c r="AY398" s="272" t="s">
        <v>189</v>
      </c>
    </row>
    <row r="399" s="14" customFormat="1">
      <c r="A399" s="14"/>
      <c r="B399" s="273"/>
      <c r="C399" s="274"/>
      <c r="D399" s="259" t="s">
        <v>198</v>
      </c>
      <c r="E399" s="275" t="s">
        <v>1</v>
      </c>
      <c r="F399" s="276" t="s">
        <v>486</v>
      </c>
      <c r="G399" s="274"/>
      <c r="H399" s="277">
        <v>167.12000000000001</v>
      </c>
      <c r="I399" s="278"/>
      <c r="J399" s="274"/>
      <c r="K399" s="274"/>
      <c r="L399" s="279"/>
      <c r="M399" s="280"/>
      <c r="N399" s="281"/>
      <c r="O399" s="281"/>
      <c r="P399" s="281"/>
      <c r="Q399" s="281"/>
      <c r="R399" s="281"/>
      <c r="S399" s="281"/>
      <c r="T399" s="28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83" t="s">
        <v>198</v>
      </c>
      <c r="AU399" s="283" t="s">
        <v>90</v>
      </c>
      <c r="AV399" s="14" t="s">
        <v>90</v>
      </c>
      <c r="AW399" s="14" t="s">
        <v>34</v>
      </c>
      <c r="AX399" s="14" t="s">
        <v>79</v>
      </c>
      <c r="AY399" s="283" t="s">
        <v>189</v>
      </c>
    </row>
    <row r="400" s="14" customFormat="1">
      <c r="A400" s="14"/>
      <c r="B400" s="273"/>
      <c r="C400" s="274"/>
      <c r="D400" s="259" t="s">
        <v>198</v>
      </c>
      <c r="E400" s="275" t="s">
        <v>1</v>
      </c>
      <c r="F400" s="276" t="s">
        <v>487</v>
      </c>
      <c r="G400" s="274"/>
      <c r="H400" s="277">
        <v>-8.2200000000000006</v>
      </c>
      <c r="I400" s="278"/>
      <c r="J400" s="274"/>
      <c r="K400" s="274"/>
      <c r="L400" s="279"/>
      <c r="M400" s="280"/>
      <c r="N400" s="281"/>
      <c r="O400" s="281"/>
      <c r="P400" s="281"/>
      <c r="Q400" s="281"/>
      <c r="R400" s="281"/>
      <c r="S400" s="281"/>
      <c r="T400" s="28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3" t="s">
        <v>198</v>
      </c>
      <c r="AU400" s="283" t="s">
        <v>90</v>
      </c>
      <c r="AV400" s="14" t="s">
        <v>90</v>
      </c>
      <c r="AW400" s="14" t="s">
        <v>34</v>
      </c>
      <c r="AX400" s="14" t="s">
        <v>79</v>
      </c>
      <c r="AY400" s="283" t="s">
        <v>189</v>
      </c>
    </row>
    <row r="401" s="14" customFormat="1">
      <c r="A401" s="14"/>
      <c r="B401" s="273"/>
      <c r="C401" s="274"/>
      <c r="D401" s="259" t="s">
        <v>198</v>
      </c>
      <c r="E401" s="275" t="s">
        <v>1</v>
      </c>
      <c r="F401" s="276" t="s">
        <v>488</v>
      </c>
      <c r="G401" s="274"/>
      <c r="H401" s="277">
        <v>1.8600000000000001</v>
      </c>
      <c r="I401" s="278"/>
      <c r="J401" s="274"/>
      <c r="K401" s="274"/>
      <c r="L401" s="279"/>
      <c r="M401" s="280"/>
      <c r="N401" s="281"/>
      <c r="O401" s="281"/>
      <c r="P401" s="281"/>
      <c r="Q401" s="281"/>
      <c r="R401" s="281"/>
      <c r="S401" s="281"/>
      <c r="T401" s="28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83" t="s">
        <v>198</v>
      </c>
      <c r="AU401" s="283" t="s">
        <v>90</v>
      </c>
      <c r="AV401" s="14" t="s">
        <v>90</v>
      </c>
      <c r="AW401" s="14" t="s">
        <v>34</v>
      </c>
      <c r="AX401" s="14" t="s">
        <v>79</v>
      </c>
      <c r="AY401" s="283" t="s">
        <v>189</v>
      </c>
    </row>
    <row r="402" s="15" customFormat="1">
      <c r="A402" s="15"/>
      <c r="B402" s="284"/>
      <c r="C402" s="285"/>
      <c r="D402" s="259" t="s">
        <v>198</v>
      </c>
      <c r="E402" s="286" t="s">
        <v>115</v>
      </c>
      <c r="F402" s="287" t="s">
        <v>201</v>
      </c>
      <c r="G402" s="285"/>
      <c r="H402" s="288">
        <v>449.267</v>
      </c>
      <c r="I402" s="289"/>
      <c r="J402" s="285"/>
      <c r="K402" s="285"/>
      <c r="L402" s="290"/>
      <c r="M402" s="291"/>
      <c r="N402" s="292"/>
      <c r="O402" s="292"/>
      <c r="P402" s="292"/>
      <c r="Q402" s="292"/>
      <c r="R402" s="292"/>
      <c r="S402" s="292"/>
      <c r="T402" s="29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94" t="s">
        <v>198</v>
      </c>
      <c r="AU402" s="294" t="s">
        <v>90</v>
      </c>
      <c r="AV402" s="15" t="s">
        <v>194</v>
      </c>
      <c r="AW402" s="15" t="s">
        <v>34</v>
      </c>
      <c r="AX402" s="15" t="s">
        <v>84</v>
      </c>
      <c r="AY402" s="294" t="s">
        <v>189</v>
      </c>
    </row>
    <row r="403" s="2" customFormat="1" ht="21.75" customHeight="1">
      <c r="A403" s="39"/>
      <c r="B403" s="40"/>
      <c r="C403" s="245" t="s">
        <v>489</v>
      </c>
      <c r="D403" s="245" t="s">
        <v>191</v>
      </c>
      <c r="E403" s="246" t="s">
        <v>490</v>
      </c>
      <c r="F403" s="247" t="s">
        <v>491</v>
      </c>
      <c r="G403" s="248" t="s">
        <v>88</v>
      </c>
      <c r="H403" s="249">
        <v>449.267</v>
      </c>
      <c r="I403" s="250"/>
      <c r="J403" s="251">
        <f>ROUND(I403*H403,2)</f>
        <v>0</v>
      </c>
      <c r="K403" s="252"/>
      <c r="L403" s="45"/>
      <c r="M403" s="253" t="s">
        <v>1</v>
      </c>
      <c r="N403" s="254" t="s">
        <v>44</v>
      </c>
      <c r="O403" s="92"/>
      <c r="P403" s="255">
        <f>O403*H403</f>
        <v>0</v>
      </c>
      <c r="Q403" s="255">
        <v>0.00348</v>
      </c>
      <c r="R403" s="255">
        <f>Q403*H403</f>
        <v>1.56344916</v>
      </c>
      <c r="S403" s="255">
        <v>0</v>
      </c>
      <c r="T403" s="25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57" t="s">
        <v>194</v>
      </c>
      <c r="AT403" s="257" t="s">
        <v>191</v>
      </c>
      <c r="AU403" s="257" t="s">
        <v>90</v>
      </c>
      <c r="AY403" s="18" t="s">
        <v>189</v>
      </c>
      <c r="BE403" s="258">
        <f>IF(N403="základní",J403,0)</f>
        <v>0</v>
      </c>
      <c r="BF403" s="258">
        <f>IF(N403="snížená",J403,0)</f>
        <v>0</v>
      </c>
      <c r="BG403" s="258">
        <f>IF(N403="zákl. přenesená",J403,0)</f>
        <v>0</v>
      </c>
      <c r="BH403" s="258">
        <f>IF(N403="sníž. přenesená",J403,0)</f>
        <v>0</v>
      </c>
      <c r="BI403" s="258">
        <f>IF(N403="nulová",J403,0)</f>
        <v>0</v>
      </c>
      <c r="BJ403" s="18" t="s">
        <v>84</v>
      </c>
      <c r="BK403" s="258">
        <f>ROUND(I403*H403,2)</f>
        <v>0</v>
      </c>
      <c r="BL403" s="18" t="s">
        <v>194</v>
      </c>
      <c r="BM403" s="257" t="s">
        <v>492</v>
      </c>
    </row>
    <row r="404" s="2" customFormat="1">
      <c r="A404" s="39"/>
      <c r="B404" s="40"/>
      <c r="C404" s="41"/>
      <c r="D404" s="259" t="s">
        <v>196</v>
      </c>
      <c r="E404" s="41"/>
      <c r="F404" s="260" t="s">
        <v>493</v>
      </c>
      <c r="G404" s="41"/>
      <c r="H404" s="41"/>
      <c r="I404" s="140"/>
      <c r="J404" s="41"/>
      <c r="K404" s="41"/>
      <c r="L404" s="45"/>
      <c r="M404" s="261"/>
      <c r="N404" s="262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196</v>
      </c>
      <c r="AU404" s="18" t="s">
        <v>90</v>
      </c>
    </row>
    <row r="405" s="13" customFormat="1">
      <c r="A405" s="13"/>
      <c r="B405" s="263"/>
      <c r="C405" s="264"/>
      <c r="D405" s="259" t="s">
        <v>198</v>
      </c>
      <c r="E405" s="265" t="s">
        <v>1</v>
      </c>
      <c r="F405" s="266" t="s">
        <v>477</v>
      </c>
      <c r="G405" s="264"/>
      <c r="H405" s="265" t="s">
        <v>1</v>
      </c>
      <c r="I405" s="267"/>
      <c r="J405" s="264"/>
      <c r="K405" s="264"/>
      <c r="L405" s="268"/>
      <c r="M405" s="269"/>
      <c r="N405" s="270"/>
      <c r="O405" s="270"/>
      <c r="P405" s="270"/>
      <c r="Q405" s="270"/>
      <c r="R405" s="270"/>
      <c r="S405" s="270"/>
      <c r="T405" s="27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72" t="s">
        <v>198</v>
      </c>
      <c r="AU405" s="272" t="s">
        <v>90</v>
      </c>
      <c r="AV405" s="13" t="s">
        <v>84</v>
      </c>
      <c r="AW405" s="13" t="s">
        <v>34</v>
      </c>
      <c r="AX405" s="13" t="s">
        <v>79</v>
      </c>
      <c r="AY405" s="272" t="s">
        <v>189</v>
      </c>
    </row>
    <row r="406" s="14" customFormat="1">
      <c r="A406" s="14"/>
      <c r="B406" s="273"/>
      <c r="C406" s="274"/>
      <c r="D406" s="259" t="s">
        <v>198</v>
      </c>
      <c r="E406" s="275" t="s">
        <v>1</v>
      </c>
      <c r="F406" s="276" t="s">
        <v>478</v>
      </c>
      <c r="G406" s="274"/>
      <c r="H406" s="277">
        <v>173.03999999999999</v>
      </c>
      <c r="I406" s="278"/>
      <c r="J406" s="274"/>
      <c r="K406" s="274"/>
      <c r="L406" s="279"/>
      <c r="M406" s="280"/>
      <c r="N406" s="281"/>
      <c r="O406" s="281"/>
      <c r="P406" s="281"/>
      <c r="Q406" s="281"/>
      <c r="R406" s="281"/>
      <c r="S406" s="281"/>
      <c r="T406" s="28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83" t="s">
        <v>198</v>
      </c>
      <c r="AU406" s="283" t="s">
        <v>90</v>
      </c>
      <c r="AV406" s="14" t="s">
        <v>90</v>
      </c>
      <c r="AW406" s="14" t="s">
        <v>34</v>
      </c>
      <c r="AX406" s="14" t="s">
        <v>79</v>
      </c>
      <c r="AY406" s="283" t="s">
        <v>189</v>
      </c>
    </row>
    <row r="407" s="14" customFormat="1">
      <c r="A407" s="14"/>
      <c r="B407" s="273"/>
      <c r="C407" s="274"/>
      <c r="D407" s="259" t="s">
        <v>198</v>
      </c>
      <c r="E407" s="275" t="s">
        <v>1</v>
      </c>
      <c r="F407" s="276" t="s">
        <v>479</v>
      </c>
      <c r="G407" s="274"/>
      <c r="H407" s="277">
        <v>-15.75</v>
      </c>
      <c r="I407" s="278"/>
      <c r="J407" s="274"/>
      <c r="K407" s="274"/>
      <c r="L407" s="279"/>
      <c r="M407" s="280"/>
      <c r="N407" s="281"/>
      <c r="O407" s="281"/>
      <c r="P407" s="281"/>
      <c r="Q407" s="281"/>
      <c r="R407" s="281"/>
      <c r="S407" s="281"/>
      <c r="T407" s="28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83" t="s">
        <v>198</v>
      </c>
      <c r="AU407" s="283" t="s">
        <v>90</v>
      </c>
      <c r="AV407" s="14" t="s">
        <v>90</v>
      </c>
      <c r="AW407" s="14" t="s">
        <v>34</v>
      </c>
      <c r="AX407" s="14" t="s">
        <v>79</v>
      </c>
      <c r="AY407" s="283" t="s">
        <v>189</v>
      </c>
    </row>
    <row r="408" s="14" customFormat="1">
      <c r="A408" s="14"/>
      <c r="B408" s="273"/>
      <c r="C408" s="274"/>
      <c r="D408" s="259" t="s">
        <v>198</v>
      </c>
      <c r="E408" s="275" t="s">
        <v>1</v>
      </c>
      <c r="F408" s="276" t="s">
        <v>480</v>
      </c>
      <c r="G408" s="274"/>
      <c r="H408" s="277">
        <v>3.8999999999999999</v>
      </c>
      <c r="I408" s="278"/>
      <c r="J408" s="274"/>
      <c r="K408" s="274"/>
      <c r="L408" s="279"/>
      <c r="M408" s="280"/>
      <c r="N408" s="281"/>
      <c r="O408" s="281"/>
      <c r="P408" s="281"/>
      <c r="Q408" s="281"/>
      <c r="R408" s="281"/>
      <c r="S408" s="281"/>
      <c r="T408" s="28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83" t="s">
        <v>198</v>
      </c>
      <c r="AU408" s="283" t="s">
        <v>90</v>
      </c>
      <c r="AV408" s="14" t="s">
        <v>90</v>
      </c>
      <c r="AW408" s="14" t="s">
        <v>34</v>
      </c>
      <c r="AX408" s="14" t="s">
        <v>79</v>
      </c>
      <c r="AY408" s="283" t="s">
        <v>189</v>
      </c>
    </row>
    <row r="409" s="13" customFormat="1">
      <c r="A409" s="13"/>
      <c r="B409" s="263"/>
      <c r="C409" s="264"/>
      <c r="D409" s="259" t="s">
        <v>198</v>
      </c>
      <c r="E409" s="265" t="s">
        <v>1</v>
      </c>
      <c r="F409" s="266" t="s">
        <v>481</v>
      </c>
      <c r="G409" s="264"/>
      <c r="H409" s="265" t="s">
        <v>1</v>
      </c>
      <c r="I409" s="267"/>
      <c r="J409" s="264"/>
      <c r="K409" s="264"/>
      <c r="L409" s="268"/>
      <c r="M409" s="269"/>
      <c r="N409" s="270"/>
      <c r="O409" s="270"/>
      <c r="P409" s="270"/>
      <c r="Q409" s="270"/>
      <c r="R409" s="270"/>
      <c r="S409" s="270"/>
      <c r="T409" s="27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72" t="s">
        <v>198</v>
      </c>
      <c r="AU409" s="272" t="s">
        <v>90</v>
      </c>
      <c r="AV409" s="13" t="s">
        <v>84</v>
      </c>
      <c r="AW409" s="13" t="s">
        <v>34</v>
      </c>
      <c r="AX409" s="13" t="s">
        <v>79</v>
      </c>
      <c r="AY409" s="272" t="s">
        <v>189</v>
      </c>
    </row>
    <row r="410" s="14" customFormat="1">
      <c r="A410" s="14"/>
      <c r="B410" s="273"/>
      <c r="C410" s="274"/>
      <c r="D410" s="259" t="s">
        <v>198</v>
      </c>
      <c r="E410" s="275" t="s">
        <v>1</v>
      </c>
      <c r="F410" s="276" t="s">
        <v>482</v>
      </c>
      <c r="G410" s="274"/>
      <c r="H410" s="277">
        <v>164.12000000000001</v>
      </c>
      <c r="I410" s="278"/>
      <c r="J410" s="274"/>
      <c r="K410" s="274"/>
      <c r="L410" s="279"/>
      <c r="M410" s="280"/>
      <c r="N410" s="281"/>
      <c r="O410" s="281"/>
      <c r="P410" s="281"/>
      <c r="Q410" s="281"/>
      <c r="R410" s="281"/>
      <c r="S410" s="281"/>
      <c r="T410" s="28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83" t="s">
        <v>198</v>
      </c>
      <c r="AU410" s="283" t="s">
        <v>90</v>
      </c>
      <c r="AV410" s="14" t="s">
        <v>90</v>
      </c>
      <c r="AW410" s="14" t="s">
        <v>34</v>
      </c>
      <c r="AX410" s="14" t="s">
        <v>79</v>
      </c>
      <c r="AY410" s="283" t="s">
        <v>189</v>
      </c>
    </row>
    <row r="411" s="14" customFormat="1">
      <c r="A411" s="14"/>
      <c r="B411" s="273"/>
      <c r="C411" s="274"/>
      <c r="D411" s="259" t="s">
        <v>198</v>
      </c>
      <c r="E411" s="275" t="s">
        <v>1</v>
      </c>
      <c r="F411" s="276" t="s">
        <v>483</v>
      </c>
      <c r="G411" s="274"/>
      <c r="H411" s="277">
        <v>-46.472999999999999</v>
      </c>
      <c r="I411" s="278"/>
      <c r="J411" s="274"/>
      <c r="K411" s="274"/>
      <c r="L411" s="279"/>
      <c r="M411" s="280"/>
      <c r="N411" s="281"/>
      <c r="O411" s="281"/>
      <c r="P411" s="281"/>
      <c r="Q411" s="281"/>
      <c r="R411" s="281"/>
      <c r="S411" s="281"/>
      <c r="T411" s="28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83" t="s">
        <v>198</v>
      </c>
      <c r="AU411" s="283" t="s">
        <v>90</v>
      </c>
      <c r="AV411" s="14" t="s">
        <v>90</v>
      </c>
      <c r="AW411" s="14" t="s">
        <v>34</v>
      </c>
      <c r="AX411" s="14" t="s">
        <v>79</v>
      </c>
      <c r="AY411" s="283" t="s">
        <v>189</v>
      </c>
    </row>
    <row r="412" s="14" customFormat="1">
      <c r="A412" s="14"/>
      <c r="B412" s="273"/>
      <c r="C412" s="274"/>
      <c r="D412" s="259" t="s">
        <v>198</v>
      </c>
      <c r="E412" s="275" t="s">
        <v>1</v>
      </c>
      <c r="F412" s="276" t="s">
        <v>484</v>
      </c>
      <c r="G412" s="274"/>
      <c r="H412" s="277">
        <v>9.6699999999999999</v>
      </c>
      <c r="I412" s="278"/>
      <c r="J412" s="274"/>
      <c r="K412" s="274"/>
      <c r="L412" s="279"/>
      <c r="M412" s="280"/>
      <c r="N412" s="281"/>
      <c r="O412" s="281"/>
      <c r="P412" s="281"/>
      <c r="Q412" s="281"/>
      <c r="R412" s="281"/>
      <c r="S412" s="281"/>
      <c r="T412" s="28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83" t="s">
        <v>198</v>
      </c>
      <c r="AU412" s="283" t="s">
        <v>90</v>
      </c>
      <c r="AV412" s="14" t="s">
        <v>90</v>
      </c>
      <c r="AW412" s="14" t="s">
        <v>34</v>
      </c>
      <c r="AX412" s="14" t="s">
        <v>79</v>
      </c>
      <c r="AY412" s="283" t="s">
        <v>189</v>
      </c>
    </row>
    <row r="413" s="13" customFormat="1">
      <c r="A413" s="13"/>
      <c r="B413" s="263"/>
      <c r="C413" s="264"/>
      <c r="D413" s="259" t="s">
        <v>198</v>
      </c>
      <c r="E413" s="265" t="s">
        <v>1</v>
      </c>
      <c r="F413" s="266" t="s">
        <v>485</v>
      </c>
      <c r="G413" s="264"/>
      <c r="H413" s="265" t="s">
        <v>1</v>
      </c>
      <c r="I413" s="267"/>
      <c r="J413" s="264"/>
      <c r="K413" s="264"/>
      <c r="L413" s="268"/>
      <c r="M413" s="269"/>
      <c r="N413" s="270"/>
      <c r="O413" s="270"/>
      <c r="P413" s="270"/>
      <c r="Q413" s="270"/>
      <c r="R413" s="270"/>
      <c r="S413" s="270"/>
      <c r="T413" s="27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72" t="s">
        <v>198</v>
      </c>
      <c r="AU413" s="272" t="s">
        <v>90</v>
      </c>
      <c r="AV413" s="13" t="s">
        <v>84</v>
      </c>
      <c r="AW413" s="13" t="s">
        <v>34</v>
      </c>
      <c r="AX413" s="13" t="s">
        <v>79</v>
      </c>
      <c r="AY413" s="272" t="s">
        <v>189</v>
      </c>
    </row>
    <row r="414" s="14" customFormat="1">
      <c r="A414" s="14"/>
      <c r="B414" s="273"/>
      <c r="C414" s="274"/>
      <c r="D414" s="259" t="s">
        <v>198</v>
      </c>
      <c r="E414" s="275" t="s">
        <v>1</v>
      </c>
      <c r="F414" s="276" t="s">
        <v>486</v>
      </c>
      <c r="G414" s="274"/>
      <c r="H414" s="277">
        <v>167.12000000000001</v>
      </c>
      <c r="I414" s="278"/>
      <c r="J414" s="274"/>
      <c r="K414" s="274"/>
      <c r="L414" s="279"/>
      <c r="M414" s="280"/>
      <c r="N414" s="281"/>
      <c r="O414" s="281"/>
      <c r="P414" s="281"/>
      <c r="Q414" s="281"/>
      <c r="R414" s="281"/>
      <c r="S414" s="281"/>
      <c r="T414" s="28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83" t="s">
        <v>198</v>
      </c>
      <c r="AU414" s="283" t="s">
        <v>90</v>
      </c>
      <c r="AV414" s="14" t="s">
        <v>90</v>
      </c>
      <c r="AW414" s="14" t="s">
        <v>34</v>
      </c>
      <c r="AX414" s="14" t="s">
        <v>79</v>
      </c>
      <c r="AY414" s="283" t="s">
        <v>189</v>
      </c>
    </row>
    <row r="415" s="14" customFormat="1">
      <c r="A415" s="14"/>
      <c r="B415" s="273"/>
      <c r="C415" s="274"/>
      <c r="D415" s="259" t="s">
        <v>198</v>
      </c>
      <c r="E415" s="275" t="s">
        <v>1</v>
      </c>
      <c r="F415" s="276" t="s">
        <v>487</v>
      </c>
      <c r="G415" s="274"/>
      <c r="H415" s="277">
        <v>-8.2200000000000006</v>
      </c>
      <c r="I415" s="278"/>
      <c r="J415" s="274"/>
      <c r="K415" s="274"/>
      <c r="L415" s="279"/>
      <c r="M415" s="280"/>
      <c r="N415" s="281"/>
      <c r="O415" s="281"/>
      <c r="P415" s="281"/>
      <c r="Q415" s="281"/>
      <c r="R415" s="281"/>
      <c r="S415" s="281"/>
      <c r="T415" s="28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83" t="s">
        <v>198</v>
      </c>
      <c r="AU415" s="283" t="s">
        <v>90</v>
      </c>
      <c r="AV415" s="14" t="s">
        <v>90</v>
      </c>
      <c r="AW415" s="14" t="s">
        <v>34</v>
      </c>
      <c r="AX415" s="14" t="s">
        <v>79</v>
      </c>
      <c r="AY415" s="283" t="s">
        <v>189</v>
      </c>
    </row>
    <row r="416" s="14" customFormat="1">
      <c r="A416" s="14"/>
      <c r="B416" s="273"/>
      <c r="C416" s="274"/>
      <c r="D416" s="259" t="s">
        <v>198</v>
      </c>
      <c r="E416" s="275" t="s">
        <v>1</v>
      </c>
      <c r="F416" s="276" t="s">
        <v>488</v>
      </c>
      <c r="G416" s="274"/>
      <c r="H416" s="277">
        <v>1.8600000000000001</v>
      </c>
      <c r="I416" s="278"/>
      <c r="J416" s="274"/>
      <c r="K416" s="274"/>
      <c r="L416" s="279"/>
      <c r="M416" s="280"/>
      <c r="N416" s="281"/>
      <c r="O416" s="281"/>
      <c r="P416" s="281"/>
      <c r="Q416" s="281"/>
      <c r="R416" s="281"/>
      <c r="S416" s="281"/>
      <c r="T416" s="28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83" t="s">
        <v>198</v>
      </c>
      <c r="AU416" s="283" t="s">
        <v>90</v>
      </c>
      <c r="AV416" s="14" t="s">
        <v>90</v>
      </c>
      <c r="AW416" s="14" t="s">
        <v>34</v>
      </c>
      <c r="AX416" s="14" t="s">
        <v>79</v>
      </c>
      <c r="AY416" s="283" t="s">
        <v>189</v>
      </c>
    </row>
    <row r="417" s="15" customFormat="1">
      <c r="A417" s="15"/>
      <c r="B417" s="284"/>
      <c r="C417" s="285"/>
      <c r="D417" s="259" t="s">
        <v>198</v>
      </c>
      <c r="E417" s="286" t="s">
        <v>107</v>
      </c>
      <c r="F417" s="287" t="s">
        <v>201</v>
      </c>
      <c r="G417" s="285"/>
      <c r="H417" s="288">
        <v>449.267</v>
      </c>
      <c r="I417" s="289"/>
      <c r="J417" s="285"/>
      <c r="K417" s="285"/>
      <c r="L417" s="290"/>
      <c r="M417" s="291"/>
      <c r="N417" s="292"/>
      <c r="O417" s="292"/>
      <c r="P417" s="292"/>
      <c r="Q417" s="292"/>
      <c r="R417" s="292"/>
      <c r="S417" s="292"/>
      <c r="T417" s="29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94" t="s">
        <v>198</v>
      </c>
      <c r="AU417" s="294" t="s">
        <v>90</v>
      </c>
      <c r="AV417" s="15" t="s">
        <v>194</v>
      </c>
      <c r="AW417" s="15" t="s">
        <v>34</v>
      </c>
      <c r="AX417" s="15" t="s">
        <v>84</v>
      </c>
      <c r="AY417" s="294" t="s">
        <v>189</v>
      </c>
    </row>
    <row r="418" s="2" customFormat="1" ht="21.75" customHeight="1">
      <c r="A418" s="39"/>
      <c r="B418" s="40"/>
      <c r="C418" s="245" t="s">
        <v>494</v>
      </c>
      <c r="D418" s="245" t="s">
        <v>191</v>
      </c>
      <c r="E418" s="246" t="s">
        <v>495</v>
      </c>
      <c r="F418" s="247" t="s">
        <v>496</v>
      </c>
      <c r="G418" s="248" t="s">
        <v>88</v>
      </c>
      <c r="H418" s="249">
        <v>449.267</v>
      </c>
      <c r="I418" s="250"/>
      <c r="J418" s="251">
        <f>ROUND(I418*H418,2)</f>
        <v>0</v>
      </c>
      <c r="K418" s="252"/>
      <c r="L418" s="45"/>
      <c r="M418" s="253" t="s">
        <v>1</v>
      </c>
      <c r="N418" s="254" t="s">
        <v>44</v>
      </c>
      <c r="O418" s="92"/>
      <c r="P418" s="255">
        <f>O418*H418</f>
        <v>0</v>
      </c>
      <c r="Q418" s="255">
        <v>0.00348</v>
      </c>
      <c r="R418" s="255">
        <f>Q418*H418</f>
        <v>1.56344916</v>
      </c>
      <c r="S418" s="255">
        <v>0</v>
      </c>
      <c r="T418" s="256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57" t="s">
        <v>194</v>
      </c>
      <c r="AT418" s="257" t="s">
        <v>191</v>
      </c>
      <c r="AU418" s="257" t="s">
        <v>90</v>
      </c>
      <c r="AY418" s="18" t="s">
        <v>189</v>
      </c>
      <c r="BE418" s="258">
        <f>IF(N418="základní",J418,0)</f>
        <v>0</v>
      </c>
      <c r="BF418" s="258">
        <f>IF(N418="snížená",J418,0)</f>
        <v>0</v>
      </c>
      <c r="BG418" s="258">
        <f>IF(N418="zákl. přenesená",J418,0)</f>
        <v>0</v>
      </c>
      <c r="BH418" s="258">
        <f>IF(N418="sníž. přenesená",J418,0)</f>
        <v>0</v>
      </c>
      <c r="BI418" s="258">
        <f>IF(N418="nulová",J418,0)</f>
        <v>0</v>
      </c>
      <c r="BJ418" s="18" t="s">
        <v>84</v>
      </c>
      <c r="BK418" s="258">
        <f>ROUND(I418*H418,2)</f>
        <v>0</v>
      </c>
      <c r="BL418" s="18" t="s">
        <v>194</v>
      </c>
      <c r="BM418" s="257" t="s">
        <v>497</v>
      </c>
    </row>
    <row r="419" s="2" customFormat="1">
      <c r="A419" s="39"/>
      <c r="B419" s="40"/>
      <c r="C419" s="41"/>
      <c r="D419" s="259" t="s">
        <v>196</v>
      </c>
      <c r="E419" s="41"/>
      <c r="F419" s="260" t="s">
        <v>493</v>
      </c>
      <c r="G419" s="41"/>
      <c r="H419" s="41"/>
      <c r="I419" s="140"/>
      <c r="J419" s="41"/>
      <c r="K419" s="41"/>
      <c r="L419" s="45"/>
      <c r="M419" s="261"/>
      <c r="N419" s="262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196</v>
      </c>
      <c r="AU419" s="18" t="s">
        <v>90</v>
      </c>
    </row>
    <row r="420" s="14" customFormat="1">
      <c r="A420" s="14"/>
      <c r="B420" s="273"/>
      <c r="C420" s="274"/>
      <c r="D420" s="259" t="s">
        <v>198</v>
      </c>
      <c r="E420" s="275" t="s">
        <v>1</v>
      </c>
      <c r="F420" s="276" t="s">
        <v>107</v>
      </c>
      <c r="G420" s="274"/>
      <c r="H420" s="277">
        <v>449.267</v>
      </c>
      <c r="I420" s="278"/>
      <c r="J420" s="274"/>
      <c r="K420" s="274"/>
      <c r="L420" s="279"/>
      <c r="M420" s="280"/>
      <c r="N420" s="281"/>
      <c r="O420" s="281"/>
      <c r="P420" s="281"/>
      <c r="Q420" s="281"/>
      <c r="R420" s="281"/>
      <c r="S420" s="281"/>
      <c r="T420" s="28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83" t="s">
        <v>198</v>
      </c>
      <c r="AU420" s="283" t="s">
        <v>90</v>
      </c>
      <c r="AV420" s="14" t="s">
        <v>90</v>
      </c>
      <c r="AW420" s="14" t="s">
        <v>34</v>
      </c>
      <c r="AX420" s="14" t="s">
        <v>84</v>
      </c>
      <c r="AY420" s="283" t="s">
        <v>189</v>
      </c>
    </row>
    <row r="421" s="2" customFormat="1" ht="21.75" customHeight="1">
      <c r="A421" s="39"/>
      <c r="B421" s="40"/>
      <c r="C421" s="245" t="s">
        <v>498</v>
      </c>
      <c r="D421" s="245" t="s">
        <v>191</v>
      </c>
      <c r="E421" s="246" t="s">
        <v>499</v>
      </c>
      <c r="F421" s="247" t="s">
        <v>500</v>
      </c>
      <c r="G421" s="248" t="s">
        <v>88</v>
      </c>
      <c r="H421" s="249">
        <v>70.442999999999998</v>
      </c>
      <c r="I421" s="250"/>
      <c r="J421" s="251">
        <f>ROUND(I421*H421,2)</f>
        <v>0</v>
      </c>
      <c r="K421" s="252"/>
      <c r="L421" s="45"/>
      <c r="M421" s="253" t="s">
        <v>1</v>
      </c>
      <c r="N421" s="254" t="s">
        <v>44</v>
      </c>
      <c r="O421" s="92"/>
      <c r="P421" s="255">
        <f>O421*H421</f>
        <v>0</v>
      </c>
      <c r="Q421" s="255">
        <v>0</v>
      </c>
      <c r="R421" s="255">
        <f>Q421*H421</f>
        <v>0</v>
      </c>
      <c r="S421" s="255">
        <v>0</v>
      </c>
      <c r="T421" s="256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57" t="s">
        <v>194</v>
      </c>
      <c r="AT421" s="257" t="s">
        <v>191</v>
      </c>
      <c r="AU421" s="257" t="s">
        <v>90</v>
      </c>
      <c r="AY421" s="18" t="s">
        <v>189</v>
      </c>
      <c r="BE421" s="258">
        <f>IF(N421="základní",J421,0)</f>
        <v>0</v>
      </c>
      <c r="BF421" s="258">
        <f>IF(N421="snížená",J421,0)</f>
        <v>0</v>
      </c>
      <c r="BG421" s="258">
        <f>IF(N421="zákl. přenesená",J421,0)</f>
        <v>0</v>
      </c>
      <c r="BH421" s="258">
        <f>IF(N421="sníž. přenesená",J421,0)</f>
        <v>0</v>
      </c>
      <c r="BI421" s="258">
        <f>IF(N421="nulová",J421,0)</f>
        <v>0</v>
      </c>
      <c r="BJ421" s="18" t="s">
        <v>84</v>
      </c>
      <c r="BK421" s="258">
        <f>ROUND(I421*H421,2)</f>
        <v>0</v>
      </c>
      <c r="BL421" s="18" t="s">
        <v>194</v>
      </c>
      <c r="BM421" s="257" t="s">
        <v>501</v>
      </c>
    </row>
    <row r="422" s="2" customFormat="1">
      <c r="A422" s="39"/>
      <c r="B422" s="40"/>
      <c r="C422" s="41"/>
      <c r="D422" s="259" t="s">
        <v>196</v>
      </c>
      <c r="E422" s="41"/>
      <c r="F422" s="260" t="s">
        <v>502</v>
      </c>
      <c r="G422" s="41"/>
      <c r="H422" s="41"/>
      <c r="I422" s="140"/>
      <c r="J422" s="41"/>
      <c r="K422" s="41"/>
      <c r="L422" s="45"/>
      <c r="M422" s="261"/>
      <c r="N422" s="262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196</v>
      </c>
      <c r="AU422" s="18" t="s">
        <v>90</v>
      </c>
    </row>
    <row r="423" s="13" customFormat="1">
      <c r="A423" s="13"/>
      <c r="B423" s="263"/>
      <c r="C423" s="264"/>
      <c r="D423" s="259" t="s">
        <v>198</v>
      </c>
      <c r="E423" s="265" t="s">
        <v>1</v>
      </c>
      <c r="F423" s="266" t="s">
        <v>477</v>
      </c>
      <c r="G423" s="264"/>
      <c r="H423" s="265" t="s">
        <v>1</v>
      </c>
      <c r="I423" s="267"/>
      <c r="J423" s="264"/>
      <c r="K423" s="264"/>
      <c r="L423" s="268"/>
      <c r="M423" s="269"/>
      <c r="N423" s="270"/>
      <c r="O423" s="270"/>
      <c r="P423" s="270"/>
      <c r="Q423" s="270"/>
      <c r="R423" s="270"/>
      <c r="S423" s="270"/>
      <c r="T423" s="27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72" t="s">
        <v>198</v>
      </c>
      <c r="AU423" s="272" t="s">
        <v>90</v>
      </c>
      <c r="AV423" s="13" t="s">
        <v>84</v>
      </c>
      <c r="AW423" s="13" t="s">
        <v>34</v>
      </c>
      <c r="AX423" s="13" t="s">
        <v>79</v>
      </c>
      <c r="AY423" s="272" t="s">
        <v>189</v>
      </c>
    </row>
    <row r="424" s="14" customFormat="1">
      <c r="A424" s="14"/>
      <c r="B424" s="273"/>
      <c r="C424" s="274"/>
      <c r="D424" s="259" t="s">
        <v>198</v>
      </c>
      <c r="E424" s="275" t="s">
        <v>1</v>
      </c>
      <c r="F424" s="276" t="s">
        <v>503</v>
      </c>
      <c r="G424" s="274"/>
      <c r="H424" s="277">
        <v>15.75</v>
      </c>
      <c r="I424" s="278"/>
      <c r="J424" s="274"/>
      <c r="K424" s="274"/>
      <c r="L424" s="279"/>
      <c r="M424" s="280"/>
      <c r="N424" s="281"/>
      <c r="O424" s="281"/>
      <c r="P424" s="281"/>
      <c r="Q424" s="281"/>
      <c r="R424" s="281"/>
      <c r="S424" s="281"/>
      <c r="T424" s="28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83" t="s">
        <v>198</v>
      </c>
      <c r="AU424" s="283" t="s">
        <v>90</v>
      </c>
      <c r="AV424" s="14" t="s">
        <v>90</v>
      </c>
      <c r="AW424" s="14" t="s">
        <v>34</v>
      </c>
      <c r="AX424" s="14" t="s">
        <v>79</v>
      </c>
      <c r="AY424" s="283" t="s">
        <v>189</v>
      </c>
    </row>
    <row r="425" s="13" customFormat="1">
      <c r="A425" s="13"/>
      <c r="B425" s="263"/>
      <c r="C425" s="264"/>
      <c r="D425" s="259" t="s">
        <v>198</v>
      </c>
      <c r="E425" s="265" t="s">
        <v>1</v>
      </c>
      <c r="F425" s="266" t="s">
        <v>481</v>
      </c>
      <c r="G425" s="264"/>
      <c r="H425" s="265" t="s">
        <v>1</v>
      </c>
      <c r="I425" s="267"/>
      <c r="J425" s="264"/>
      <c r="K425" s="264"/>
      <c r="L425" s="268"/>
      <c r="M425" s="269"/>
      <c r="N425" s="270"/>
      <c r="O425" s="270"/>
      <c r="P425" s="270"/>
      <c r="Q425" s="270"/>
      <c r="R425" s="270"/>
      <c r="S425" s="270"/>
      <c r="T425" s="27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72" t="s">
        <v>198</v>
      </c>
      <c r="AU425" s="272" t="s">
        <v>90</v>
      </c>
      <c r="AV425" s="13" t="s">
        <v>84</v>
      </c>
      <c r="AW425" s="13" t="s">
        <v>34</v>
      </c>
      <c r="AX425" s="13" t="s">
        <v>79</v>
      </c>
      <c r="AY425" s="272" t="s">
        <v>189</v>
      </c>
    </row>
    <row r="426" s="14" customFormat="1">
      <c r="A426" s="14"/>
      <c r="B426" s="273"/>
      <c r="C426" s="274"/>
      <c r="D426" s="259" t="s">
        <v>198</v>
      </c>
      <c r="E426" s="275" t="s">
        <v>1</v>
      </c>
      <c r="F426" s="276" t="s">
        <v>504</v>
      </c>
      <c r="G426" s="274"/>
      <c r="H426" s="277">
        <v>46.472999999999999</v>
      </c>
      <c r="I426" s="278"/>
      <c r="J426" s="274"/>
      <c r="K426" s="274"/>
      <c r="L426" s="279"/>
      <c r="M426" s="280"/>
      <c r="N426" s="281"/>
      <c r="O426" s="281"/>
      <c r="P426" s="281"/>
      <c r="Q426" s="281"/>
      <c r="R426" s="281"/>
      <c r="S426" s="281"/>
      <c r="T426" s="28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83" t="s">
        <v>198</v>
      </c>
      <c r="AU426" s="283" t="s">
        <v>90</v>
      </c>
      <c r="AV426" s="14" t="s">
        <v>90</v>
      </c>
      <c r="AW426" s="14" t="s">
        <v>34</v>
      </c>
      <c r="AX426" s="14" t="s">
        <v>79</v>
      </c>
      <c r="AY426" s="283" t="s">
        <v>189</v>
      </c>
    </row>
    <row r="427" s="13" customFormat="1">
      <c r="A427" s="13"/>
      <c r="B427" s="263"/>
      <c r="C427" s="264"/>
      <c r="D427" s="259" t="s">
        <v>198</v>
      </c>
      <c r="E427" s="265" t="s">
        <v>1</v>
      </c>
      <c r="F427" s="266" t="s">
        <v>485</v>
      </c>
      <c r="G427" s="264"/>
      <c r="H427" s="265" t="s">
        <v>1</v>
      </c>
      <c r="I427" s="267"/>
      <c r="J427" s="264"/>
      <c r="K427" s="264"/>
      <c r="L427" s="268"/>
      <c r="M427" s="269"/>
      <c r="N427" s="270"/>
      <c r="O427" s="270"/>
      <c r="P427" s="270"/>
      <c r="Q427" s="270"/>
      <c r="R427" s="270"/>
      <c r="S427" s="270"/>
      <c r="T427" s="27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72" t="s">
        <v>198</v>
      </c>
      <c r="AU427" s="272" t="s">
        <v>90</v>
      </c>
      <c r="AV427" s="13" t="s">
        <v>84</v>
      </c>
      <c r="AW427" s="13" t="s">
        <v>34</v>
      </c>
      <c r="AX427" s="13" t="s">
        <v>79</v>
      </c>
      <c r="AY427" s="272" t="s">
        <v>189</v>
      </c>
    </row>
    <row r="428" s="14" customFormat="1">
      <c r="A428" s="14"/>
      <c r="B428" s="273"/>
      <c r="C428" s="274"/>
      <c r="D428" s="259" t="s">
        <v>198</v>
      </c>
      <c r="E428" s="275" t="s">
        <v>1</v>
      </c>
      <c r="F428" s="276" t="s">
        <v>505</v>
      </c>
      <c r="G428" s="274"/>
      <c r="H428" s="277">
        <v>8.2200000000000006</v>
      </c>
      <c r="I428" s="278"/>
      <c r="J428" s="274"/>
      <c r="K428" s="274"/>
      <c r="L428" s="279"/>
      <c r="M428" s="280"/>
      <c r="N428" s="281"/>
      <c r="O428" s="281"/>
      <c r="P428" s="281"/>
      <c r="Q428" s="281"/>
      <c r="R428" s="281"/>
      <c r="S428" s="281"/>
      <c r="T428" s="28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83" t="s">
        <v>198</v>
      </c>
      <c r="AU428" s="283" t="s">
        <v>90</v>
      </c>
      <c r="AV428" s="14" t="s">
        <v>90</v>
      </c>
      <c r="AW428" s="14" t="s">
        <v>34</v>
      </c>
      <c r="AX428" s="14" t="s">
        <v>79</v>
      </c>
      <c r="AY428" s="283" t="s">
        <v>189</v>
      </c>
    </row>
    <row r="429" s="15" customFormat="1">
      <c r="A429" s="15"/>
      <c r="B429" s="284"/>
      <c r="C429" s="285"/>
      <c r="D429" s="259" t="s">
        <v>198</v>
      </c>
      <c r="E429" s="286" t="s">
        <v>1</v>
      </c>
      <c r="F429" s="287" t="s">
        <v>201</v>
      </c>
      <c r="G429" s="285"/>
      <c r="H429" s="288">
        <v>70.442999999999998</v>
      </c>
      <c r="I429" s="289"/>
      <c r="J429" s="285"/>
      <c r="K429" s="285"/>
      <c r="L429" s="290"/>
      <c r="M429" s="291"/>
      <c r="N429" s="292"/>
      <c r="O429" s="292"/>
      <c r="P429" s="292"/>
      <c r="Q429" s="292"/>
      <c r="R429" s="292"/>
      <c r="S429" s="292"/>
      <c r="T429" s="293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94" t="s">
        <v>198</v>
      </c>
      <c r="AU429" s="294" t="s">
        <v>90</v>
      </c>
      <c r="AV429" s="15" t="s">
        <v>194</v>
      </c>
      <c r="AW429" s="15" t="s">
        <v>34</v>
      </c>
      <c r="AX429" s="15" t="s">
        <v>84</v>
      </c>
      <c r="AY429" s="294" t="s">
        <v>189</v>
      </c>
    </row>
    <row r="430" s="2" customFormat="1" ht="16.5" customHeight="1">
      <c r="A430" s="39"/>
      <c r="B430" s="40"/>
      <c r="C430" s="245" t="s">
        <v>506</v>
      </c>
      <c r="D430" s="245" t="s">
        <v>191</v>
      </c>
      <c r="E430" s="246" t="s">
        <v>507</v>
      </c>
      <c r="F430" s="247" t="s">
        <v>508</v>
      </c>
      <c r="G430" s="248" t="s">
        <v>88</v>
      </c>
      <c r="H430" s="249">
        <v>461.315</v>
      </c>
      <c r="I430" s="250"/>
      <c r="J430" s="251">
        <f>ROUND(I430*H430,2)</f>
        <v>0</v>
      </c>
      <c r="K430" s="252"/>
      <c r="L430" s="45"/>
      <c r="M430" s="253" t="s">
        <v>1</v>
      </c>
      <c r="N430" s="254" t="s">
        <v>44</v>
      </c>
      <c r="O430" s="92"/>
      <c r="P430" s="255">
        <f>O430*H430</f>
        <v>0</v>
      </c>
      <c r="Q430" s="255">
        <v>0</v>
      </c>
      <c r="R430" s="255">
        <f>Q430*H430</f>
        <v>0</v>
      </c>
      <c r="S430" s="255">
        <v>0</v>
      </c>
      <c r="T430" s="25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57" t="s">
        <v>194</v>
      </c>
      <c r="AT430" s="257" t="s">
        <v>191</v>
      </c>
      <c r="AU430" s="257" t="s">
        <v>90</v>
      </c>
      <c r="AY430" s="18" t="s">
        <v>189</v>
      </c>
      <c r="BE430" s="258">
        <f>IF(N430="základní",J430,0)</f>
        <v>0</v>
      </c>
      <c r="BF430" s="258">
        <f>IF(N430="snížená",J430,0)</f>
        <v>0</v>
      </c>
      <c r="BG430" s="258">
        <f>IF(N430="zákl. přenesená",J430,0)</f>
        <v>0</v>
      </c>
      <c r="BH430" s="258">
        <f>IF(N430="sníž. přenesená",J430,0)</f>
        <v>0</v>
      </c>
      <c r="BI430" s="258">
        <f>IF(N430="nulová",J430,0)</f>
        <v>0</v>
      </c>
      <c r="BJ430" s="18" t="s">
        <v>84</v>
      </c>
      <c r="BK430" s="258">
        <f>ROUND(I430*H430,2)</f>
        <v>0</v>
      </c>
      <c r="BL430" s="18" t="s">
        <v>194</v>
      </c>
      <c r="BM430" s="257" t="s">
        <v>509</v>
      </c>
    </row>
    <row r="431" s="2" customFormat="1">
      <c r="A431" s="39"/>
      <c r="B431" s="40"/>
      <c r="C431" s="41"/>
      <c r="D431" s="259" t="s">
        <v>196</v>
      </c>
      <c r="E431" s="41"/>
      <c r="F431" s="260" t="s">
        <v>510</v>
      </c>
      <c r="G431" s="41"/>
      <c r="H431" s="41"/>
      <c r="I431" s="140"/>
      <c r="J431" s="41"/>
      <c r="K431" s="41"/>
      <c r="L431" s="45"/>
      <c r="M431" s="261"/>
      <c r="N431" s="262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196</v>
      </c>
      <c r="AU431" s="18" t="s">
        <v>90</v>
      </c>
    </row>
    <row r="432" s="14" customFormat="1">
      <c r="A432" s="14"/>
      <c r="B432" s="273"/>
      <c r="C432" s="274"/>
      <c r="D432" s="259" t="s">
        <v>198</v>
      </c>
      <c r="E432" s="275" t="s">
        <v>1</v>
      </c>
      <c r="F432" s="276" t="s">
        <v>107</v>
      </c>
      <c r="G432" s="274"/>
      <c r="H432" s="277">
        <v>449.267</v>
      </c>
      <c r="I432" s="278"/>
      <c r="J432" s="274"/>
      <c r="K432" s="274"/>
      <c r="L432" s="279"/>
      <c r="M432" s="280"/>
      <c r="N432" s="281"/>
      <c r="O432" s="281"/>
      <c r="P432" s="281"/>
      <c r="Q432" s="281"/>
      <c r="R432" s="281"/>
      <c r="S432" s="281"/>
      <c r="T432" s="28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83" t="s">
        <v>198</v>
      </c>
      <c r="AU432" s="283" t="s">
        <v>90</v>
      </c>
      <c r="AV432" s="14" t="s">
        <v>90</v>
      </c>
      <c r="AW432" s="14" t="s">
        <v>34</v>
      </c>
      <c r="AX432" s="14" t="s">
        <v>79</v>
      </c>
      <c r="AY432" s="283" t="s">
        <v>189</v>
      </c>
    </row>
    <row r="433" s="14" customFormat="1">
      <c r="A433" s="14"/>
      <c r="B433" s="273"/>
      <c r="C433" s="274"/>
      <c r="D433" s="259" t="s">
        <v>198</v>
      </c>
      <c r="E433" s="275" t="s">
        <v>1</v>
      </c>
      <c r="F433" s="276" t="s">
        <v>104</v>
      </c>
      <c r="G433" s="274"/>
      <c r="H433" s="277">
        <v>12.048</v>
      </c>
      <c r="I433" s="278"/>
      <c r="J433" s="274"/>
      <c r="K433" s="274"/>
      <c r="L433" s="279"/>
      <c r="M433" s="280"/>
      <c r="N433" s="281"/>
      <c r="O433" s="281"/>
      <c r="P433" s="281"/>
      <c r="Q433" s="281"/>
      <c r="R433" s="281"/>
      <c r="S433" s="281"/>
      <c r="T433" s="28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83" t="s">
        <v>198</v>
      </c>
      <c r="AU433" s="283" t="s">
        <v>90</v>
      </c>
      <c r="AV433" s="14" t="s">
        <v>90</v>
      </c>
      <c r="AW433" s="14" t="s">
        <v>34</v>
      </c>
      <c r="AX433" s="14" t="s">
        <v>79</v>
      </c>
      <c r="AY433" s="283" t="s">
        <v>189</v>
      </c>
    </row>
    <row r="434" s="15" customFormat="1">
      <c r="A434" s="15"/>
      <c r="B434" s="284"/>
      <c r="C434" s="285"/>
      <c r="D434" s="259" t="s">
        <v>198</v>
      </c>
      <c r="E434" s="286" t="s">
        <v>1</v>
      </c>
      <c r="F434" s="287" t="s">
        <v>201</v>
      </c>
      <c r="G434" s="285"/>
      <c r="H434" s="288">
        <v>461.315</v>
      </c>
      <c r="I434" s="289"/>
      <c r="J434" s="285"/>
      <c r="K434" s="285"/>
      <c r="L434" s="290"/>
      <c r="M434" s="291"/>
      <c r="N434" s="292"/>
      <c r="O434" s="292"/>
      <c r="P434" s="292"/>
      <c r="Q434" s="292"/>
      <c r="R434" s="292"/>
      <c r="S434" s="292"/>
      <c r="T434" s="293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94" t="s">
        <v>198</v>
      </c>
      <c r="AU434" s="294" t="s">
        <v>90</v>
      </c>
      <c r="AV434" s="15" t="s">
        <v>194</v>
      </c>
      <c r="AW434" s="15" t="s">
        <v>34</v>
      </c>
      <c r="AX434" s="15" t="s">
        <v>84</v>
      </c>
      <c r="AY434" s="294" t="s">
        <v>189</v>
      </c>
    </row>
    <row r="435" s="2" customFormat="1" ht="21.75" customHeight="1">
      <c r="A435" s="39"/>
      <c r="B435" s="40"/>
      <c r="C435" s="245" t="s">
        <v>511</v>
      </c>
      <c r="D435" s="245" t="s">
        <v>191</v>
      </c>
      <c r="E435" s="246" t="s">
        <v>512</v>
      </c>
      <c r="F435" s="247" t="s">
        <v>513</v>
      </c>
      <c r="G435" s="248" t="s">
        <v>418</v>
      </c>
      <c r="H435" s="249">
        <v>200</v>
      </c>
      <c r="I435" s="250"/>
      <c r="J435" s="251">
        <f>ROUND(I435*H435,2)</f>
        <v>0</v>
      </c>
      <c r="K435" s="252"/>
      <c r="L435" s="45"/>
      <c r="M435" s="253" t="s">
        <v>1</v>
      </c>
      <c r="N435" s="254" t="s">
        <v>44</v>
      </c>
      <c r="O435" s="92"/>
      <c r="P435" s="255">
        <f>O435*H435</f>
        <v>0</v>
      </c>
      <c r="Q435" s="255">
        <v>0</v>
      </c>
      <c r="R435" s="255">
        <f>Q435*H435</f>
        <v>0</v>
      </c>
      <c r="S435" s="255">
        <v>0</v>
      </c>
      <c r="T435" s="256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57" t="s">
        <v>194</v>
      </c>
      <c r="AT435" s="257" t="s">
        <v>191</v>
      </c>
      <c r="AU435" s="257" t="s">
        <v>90</v>
      </c>
      <c r="AY435" s="18" t="s">
        <v>189</v>
      </c>
      <c r="BE435" s="258">
        <f>IF(N435="základní",J435,0)</f>
        <v>0</v>
      </c>
      <c r="BF435" s="258">
        <f>IF(N435="snížená",J435,0)</f>
        <v>0</v>
      </c>
      <c r="BG435" s="258">
        <f>IF(N435="zákl. přenesená",J435,0)</f>
        <v>0</v>
      </c>
      <c r="BH435" s="258">
        <f>IF(N435="sníž. přenesená",J435,0)</f>
        <v>0</v>
      </c>
      <c r="BI435" s="258">
        <f>IF(N435="nulová",J435,0)</f>
        <v>0</v>
      </c>
      <c r="BJ435" s="18" t="s">
        <v>84</v>
      </c>
      <c r="BK435" s="258">
        <f>ROUND(I435*H435,2)</f>
        <v>0</v>
      </c>
      <c r="BL435" s="18" t="s">
        <v>194</v>
      </c>
      <c r="BM435" s="257" t="s">
        <v>514</v>
      </c>
    </row>
    <row r="436" s="2" customFormat="1">
      <c r="A436" s="39"/>
      <c r="B436" s="40"/>
      <c r="C436" s="41"/>
      <c r="D436" s="259" t="s">
        <v>196</v>
      </c>
      <c r="E436" s="41"/>
      <c r="F436" s="260" t="s">
        <v>515</v>
      </c>
      <c r="G436" s="41"/>
      <c r="H436" s="41"/>
      <c r="I436" s="140"/>
      <c r="J436" s="41"/>
      <c r="K436" s="41"/>
      <c r="L436" s="45"/>
      <c r="M436" s="261"/>
      <c r="N436" s="262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196</v>
      </c>
      <c r="AU436" s="18" t="s">
        <v>90</v>
      </c>
    </row>
    <row r="437" s="14" customFormat="1">
      <c r="A437" s="14"/>
      <c r="B437" s="273"/>
      <c r="C437" s="274"/>
      <c r="D437" s="259" t="s">
        <v>198</v>
      </c>
      <c r="E437" s="275" t="s">
        <v>1</v>
      </c>
      <c r="F437" s="276" t="s">
        <v>516</v>
      </c>
      <c r="G437" s="274"/>
      <c r="H437" s="277">
        <v>200</v>
      </c>
      <c r="I437" s="278"/>
      <c r="J437" s="274"/>
      <c r="K437" s="274"/>
      <c r="L437" s="279"/>
      <c r="M437" s="280"/>
      <c r="N437" s="281"/>
      <c r="O437" s="281"/>
      <c r="P437" s="281"/>
      <c r="Q437" s="281"/>
      <c r="R437" s="281"/>
      <c r="S437" s="281"/>
      <c r="T437" s="28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83" t="s">
        <v>198</v>
      </c>
      <c r="AU437" s="283" t="s">
        <v>90</v>
      </c>
      <c r="AV437" s="14" t="s">
        <v>90</v>
      </c>
      <c r="AW437" s="14" t="s">
        <v>34</v>
      </c>
      <c r="AX437" s="14" t="s">
        <v>79</v>
      </c>
      <c r="AY437" s="283" t="s">
        <v>189</v>
      </c>
    </row>
    <row r="438" s="15" customFormat="1">
      <c r="A438" s="15"/>
      <c r="B438" s="284"/>
      <c r="C438" s="285"/>
      <c r="D438" s="259" t="s">
        <v>198</v>
      </c>
      <c r="E438" s="286" t="s">
        <v>1</v>
      </c>
      <c r="F438" s="287" t="s">
        <v>201</v>
      </c>
      <c r="G438" s="285"/>
      <c r="H438" s="288">
        <v>200</v>
      </c>
      <c r="I438" s="289"/>
      <c r="J438" s="285"/>
      <c r="K438" s="285"/>
      <c r="L438" s="290"/>
      <c r="M438" s="291"/>
      <c r="N438" s="292"/>
      <c r="O438" s="292"/>
      <c r="P438" s="292"/>
      <c r="Q438" s="292"/>
      <c r="R438" s="292"/>
      <c r="S438" s="292"/>
      <c r="T438" s="293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94" t="s">
        <v>198</v>
      </c>
      <c r="AU438" s="294" t="s">
        <v>90</v>
      </c>
      <c r="AV438" s="15" t="s">
        <v>194</v>
      </c>
      <c r="AW438" s="15" t="s">
        <v>34</v>
      </c>
      <c r="AX438" s="15" t="s">
        <v>84</v>
      </c>
      <c r="AY438" s="294" t="s">
        <v>189</v>
      </c>
    </row>
    <row r="439" s="2" customFormat="1" ht="21.75" customHeight="1">
      <c r="A439" s="39"/>
      <c r="B439" s="40"/>
      <c r="C439" s="245" t="s">
        <v>517</v>
      </c>
      <c r="D439" s="245" t="s">
        <v>191</v>
      </c>
      <c r="E439" s="246" t="s">
        <v>518</v>
      </c>
      <c r="F439" s="247" t="s">
        <v>519</v>
      </c>
      <c r="G439" s="248" t="s">
        <v>122</v>
      </c>
      <c r="H439" s="249">
        <v>0.80400000000000005</v>
      </c>
      <c r="I439" s="250"/>
      <c r="J439" s="251">
        <f>ROUND(I439*H439,2)</f>
        <v>0</v>
      </c>
      <c r="K439" s="252"/>
      <c r="L439" s="45"/>
      <c r="M439" s="253" t="s">
        <v>1</v>
      </c>
      <c r="N439" s="254" t="s">
        <v>44</v>
      </c>
      <c r="O439" s="92"/>
      <c r="P439" s="255">
        <f>O439*H439</f>
        <v>0</v>
      </c>
      <c r="Q439" s="255">
        <v>2.2563399999999998</v>
      </c>
      <c r="R439" s="255">
        <f>Q439*H439</f>
        <v>1.8140973599999999</v>
      </c>
      <c r="S439" s="255">
        <v>0</v>
      </c>
      <c r="T439" s="25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57" t="s">
        <v>194</v>
      </c>
      <c r="AT439" s="257" t="s">
        <v>191</v>
      </c>
      <c r="AU439" s="257" t="s">
        <v>90</v>
      </c>
      <c r="AY439" s="18" t="s">
        <v>189</v>
      </c>
      <c r="BE439" s="258">
        <f>IF(N439="základní",J439,0)</f>
        <v>0</v>
      </c>
      <c r="BF439" s="258">
        <f>IF(N439="snížená",J439,0)</f>
        <v>0</v>
      </c>
      <c r="BG439" s="258">
        <f>IF(N439="zákl. přenesená",J439,0)</f>
        <v>0</v>
      </c>
      <c r="BH439" s="258">
        <f>IF(N439="sníž. přenesená",J439,0)</f>
        <v>0</v>
      </c>
      <c r="BI439" s="258">
        <f>IF(N439="nulová",J439,0)</f>
        <v>0</v>
      </c>
      <c r="BJ439" s="18" t="s">
        <v>84</v>
      </c>
      <c r="BK439" s="258">
        <f>ROUND(I439*H439,2)</f>
        <v>0</v>
      </c>
      <c r="BL439" s="18" t="s">
        <v>194</v>
      </c>
      <c r="BM439" s="257" t="s">
        <v>520</v>
      </c>
    </row>
    <row r="440" s="2" customFormat="1">
      <c r="A440" s="39"/>
      <c r="B440" s="40"/>
      <c r="C440" s="41"/>
      <c r="D440" s="259" t="s">
        <v>196</v>
      </c>
      <c r="E440" s="41"/>
      <c r="F440" s="260" t="s">
        <v>521</v>
      </c>
      <c r="G440" s="41"/>
      <c r="H440" s="41"/>
      <c r="I440" s="140"/>
      <c r="J440" s="41"/>
      <c r="K440" s="41"/>
      <c r="L440" s="45"/>
      <c r="M440" s="261"/>
      <c r="N440" s="262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196</v>
      </c>
      <c r="AU440" s="18" t="s">
        <v>90</v>
      </c>
    </row>
    <row r="441" s="13" customFormat="1">
      <c r="A441" s="13"/>
      <c r="B441" s="263"/>
      <c r="C441" s="264"/>
      <c r="D441" s="259" t="s">
        <v>198</v>
      </c>
      <c r="E441" s="265" t="s">
        <v>1</v>
      </c>
      <c r="F441" s="266" t="s">
        <v>277</v>
      </c>
      <c r="G441" s="264"/>
      <c r="H441" s="265" t="s">
        <v>1</v>
      </c>
      <c r="I441" s="267"/>
      <c r="J441" s="264"/>
      <c r="K441" s="264"/>
      <c r="L441" s="268"/>
      <c r="M441" s="269"/>
      <c r="N441" s="270"/>
      <c r="O441" s="270"/>
      <c r="P441" s="270"/>
      <c r="Q441" s="270"/>
      <c r="R441" s="270"/>
      <c r="S441" s="270"/>
      <c r="T441" s="27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72" t="s">
        <v>198</v>
      </c>
      <c r="AU441" s="272" t="s">
        <v>90</v>
      </c>
      <c r="AV441" s="13" t="s">
        <v>84</v>
      </c>
      <c r="AW441" s="13" t="s">
        <v>34</v>
      </c>
      <c r="AX441" s="13" t="s">
        <v>79</v>
      </c>
      <c r="AY441" s="272" t="s">
        <v>189</v>
      </c>
    </row>
    <row r="442" s="14" customFormat="1">
      <c r="A442" s="14"/>
      <c r="B442" s="273"/>
      <c r="C442" s="274"/>
      <c r="D442" s="259" t="s">
        <v>198</v>
      </c>
      <c r="E442" s="275" t="s">
        <v>1</v>
      </c>
      <c r="F442" s="276" t="s">
        <v>522</v>
      </c>
      <c r="G442" s="274"/>
      <c r="H442" s="277">
        <v>0.27000000000000002</v>
      </c>
      <c r="I442" s="278"/>
      <c r="J442" s="274"/>
      <c r="K442" s="274"/>
      <c r="L442" s="279"/>
      <c r="M442" s="280"/>
      <c r="N442" s="281"/>
      <c r="O442" s="281"/>
      <c r="P442" s="281"/>
      <c r="Q442" s="281"/>
      <c r="R442" s="281"/>
      <c r="S442" s="281"/>
      <c r="T442" s="28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83" t="s">
        <v>198</v>
      </c>
      <c r="AU442" s="283" t="s">
        <v>90</v>
      </c>
      <c r="AV442" s="14" t="s">
        <v>90</v>
      </c>
      <c r="AW442" s="14" t="s">
        <v>34</v>
      </c>
      <c r="AX442" s="14" t="s">
        <v>79</v>
      </c>
      <c r="AY442" s="283" t="s">
        <v>189</v>
      </c>
    </row>
    <row r="443" s="14" customFormat="1">
      <c r="A443" s="14"/>
      <c r="B443" s="273"/>
      <c r="C443" s="274"/>
      <c r="D443" s="259" t="s">
        <v>198</v>
      </c>
      <c r="E443" s="275" t="s">
        <v>1</v>
      </c>
      <c r="F443" s="276" t="s">
        <v>523</v>
      </c>
      <c r="G443" s="274"/>
      <c r="H443" s="277">
        <v>0.048000000000000001</v>
      </c>
      <c r="I443" s="278"/>
      <c r="J443" s="274"/>
      <c r="K443" s="274"/>
      <c r="L443" s="279"/>
      <c r="M443" s="280"/>
      <c r="N443" s="281"/>
      <c r="O443" s="281"/>
      <c r="P443" s="281"/>
      <c r="Q443" s="281"/>
      <c r="R443" s="281"/>
      <c r="S443" s="281"/>
      <c r="T443" s="28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83" t="s">
        <v>198</v>
      </c>
      <c r="AU443" s="283" t="s">
        <v>90</v>
      </c>
      <c r="AV443" s="14" t="s">
        <v>90</v>
      </c>
      <c r="AW443" s="14" t="s">
        <v>34</v>
      </c>
      <c r="AX443" s="14" t="s">
        <v>79</v>
      </c>
      <c r="AY443" s="283" t="s">
        <v>189</v>
      </c>
    </row>
    <row r="444" s="13" customFormat="1">
      <c r="A444" s="13"/>
      <c r="B444" s="263"/>
      <c r="C444" s="264"/>
      <c r="D444" s="259" t="s">
        <v>198</v>
      </c>
      <c r="E444" s="265" t="s">
        <v>1</v>
      </c>
      <c r="F444" s="266" t="s">
        <v>279</v>
      </c>
      <c r="G444" s="264"/>
      <c r="H444" s="265" t="s">
        <v>1</v>
      </c>
      <c r="I444" s="267"/>
      <c r="J444" s="264"/>
      <c r="K444" s="264"/>
      <c r="L444" s="268"/>
      <c r="M444" s="269"/>
      <c r="N444" s="270"/>
      <c r="O444" s="270"/>
      <c r="P444" s="270"/>
      <c r="Q444" s="270"/>
      <c r="R444" s="270"/>
      <c r="S444" s="270"/>
      <c r="T444" s="27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72" t="s">
        <v>198</v>
      </c>
      <c r="AU444" s="272" t="s">
        <v>90</v>
      </c>
      <c r="AV444" s="13" t="s">
        <v>84</v>
      </c>
      <c r="AW444" s="13" t="s">
        <v>34</v>
      </c>
      <c r="AX444" s="13" t="s">
        <v>79</v>
      </c>
      <c r="AY444" s="272" t="s">
        <v>189</v>
      </c>
    </row>
    <row r="445" s="14" customFormat="1">
      <c r="A445" s="14"/>
      <c r="B445" s="273"/>
      <c r="C445" s="274"/>
      <c r="D445" s="259" t="s">
        <v>198</v>
      </c>
      <c r="E445" s="275" t="s">
        <v>1</v>
      </c>
      <c r="F445" s="276" t="s">
        <v>524</v>
      </c>
      <c r="G445" s="274"/>
      <c r="H445" s="277">
        <v>0.28799999999999998</v>
      </c>
      <c r="I445" s="278"/>
      <c r="J445" s="274"/>
      <c r="K445" s="274"/>
      <c r="L445" s="279"/>
      <c r="M445" s="280"/>
      <c r="N445" s="281"/>
      <c r="O445" s="281"/>
      <c r="P445" s="281"/>
      <c r="Q445" s="281"/>
      <c r="R445" s="281"/>
      <c r="S445" s="281"/>
      <c r="T445" s="28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83" t="s">
        <v>198</v>
      </c>
      <c r="AU445" s="283" t="s">
        <v>90</v>
      </c>
      <c r="AV445" s="14" t="s">
        <v>90</v>
      </c>
      <c r="AW445" s="14" t="s">
        <v>34</v>
      </c>
      <c r="AX445" s="14" t="s">
        <v>79</v>
      </c>
      <c r="AY445" s="283" t="s">
        <v>189</v>
      </c>
    </row>
    <row r="446" s="14" customFormat="1">
      <c r="A446" s="14"/>
      <c r="B446" s="273"/>
      <c r="C446" s="274"/>
      <c r="D446" s="259" t="s">
        <v>198</v>
      </c>
      <c r="E446" s="275" t="s">
        <v>1</v>
      </c>
      <c r="F446" s="276" t="s">
        <v>525</v>
      </c>
      <c r="G446" s="274"/>
      <c r="H446" s="277">
        <v>0.126</v>
      </c>
      <c r="I446" s="278"/>
      <c r="J446" s="274"/>
      <c r="K446" s="274"/>
      <c r="L446" s="279"/>
      <c r="M446" s="280"/>
      <c r="N446" s="281"/>
      <c r="O446" s="281"/>
      <c r="P446" s="281"/>
      <c r="Q446" s="281"/>
      <c r="R446" s="281"/>
      <c r="S446" s="281"/>
      <c r="T446" s="28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83" t="s">
        <v>198</v>
      </c>
      <c r="AU446" s="283" t="s">
        <v>90</v>
      </c>
      <c r="AV446" s="14" t="s">
        <v>90</v>
      </c>
      <c r="AW446" s="14" t="s">
        <v>34</v>
      </c>
      <c r="AX446" s="14" t="s">
        <v>79</v>
      </c>
      <c r="AY446" s="283" t="s">
        <v>189</v>
      </c>
    </row>
    <row r="447" s="14" customFormat="1">
      <c r="A447" s="14"/>
      <c r="B447" s="273"/>
      <c r="C447" s="274"/>
      <c r="D447" s="259" t="s">
        <v>198</v>
      </c>
      <c r="E447" s="275" t="s">
        <v>1</v>
      </c>
      <c r="F447" s="276" t="s">
        <v>526</v>
      </c>
      <c r="G447" s="274"/>
      <c r="H447" s="277">
        <v>0.071999999999999995</v>
      </c>
      <c r="I447" s="278"/>
      <c r="J447" s="274"/>
      <c r="K447" s="274"/>
      <c r="L447" s="279"/>
      <c r="M447" s="280"/>
      <c r="N447" s="281"/>
      <c r="O447" s="281"/>
      <c r="P447" s="281"/>
      <c r="Q447" s="281"/>
      <c r="R447" s="281"/>
      <c r="S447" s="281"/>
      <c r="T447" s="28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83" t="s">
        <v>198</v>
      </c>
      <c r="AU447" s="283" t="s">
        <v>90</v>
      </c>
      <c r="AV447" s="14" t="s">
        <v>90</v>
      </c>
      <c r="AW447" s="14" t="s">
        <v>34</v>
      </c>
      <c r="AX447" s="14" t="s">
        <v>79</v>
      </c>
      <c r="AY447" s="283" t="s">
        <v>189</v>
      </c>
    </row>
    <row r="448" s="15" customFormat="1">
      <c r="A448" s="15"/>
      <c r="B448" s="284"/>
      <c r="C448" s="285"/>
      <c r="D448" s="259" t="s">
        <v>198</v>
      </c>
      <c r="E448" s="286" t="s">
        <v>1</v>
      </c>
      <c r="F448" s="287" t="s">
        <v>201</v>
      </c>
      <c r="G448" s="285"/>
      <c r="H448" s="288">
        <v>0.80400000000000005</v>
      </c>
      <c r="I448" s="289"/>
      <c r="J448" s="285"/>
      <c r="K448" s="285"/>
      <c r="L448" s="290"/>
      <c r="M448" s="291"/>
      <c r="N448" s="292"/>
      <c r="O448" s="292"/>
      <c r="P448" s="292"/>
      <c r="Q448" s="292"/>
      <c r="R448" s="292"/>
      <c r="S448" s="292"/>
      <c r="T448" s="293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94" t="s">
        <v>198</v>
      </c>
      <c r="AU448" s="294" t="s">
        <v>90</v>
      </c>
      <c r="AV448" s="15" t="s">
        <v>194</v>
      </c>
      <c r="AW448" s="15" t="s">
        <v>34</v>
      </c>
      <c r="AX448" s="15" t="s">
        <v>84</v>
      </c>
      <c r="AY448" s="294" t="s">
        <v>189</v>
      </c>
    </row>
    <row r="449" s="2" customFormat="1" ht="21.75" customHeight="1">
      <c r="A449" s="39"/>
      <c r="B449" s="40"/>
      <c r="C449" s="245" t="s">
        <v>527</v>
      </c>
      <c r="D449" s="245" t="s">
        <v>191</v>
      </c>
      <c r="E449" s="246" t="s">
        <v>528</v>
      </c>
      <c r="F449" s="247" t="s">
        <v>529</v>
      </c>
      <c r="G449" s="248" t="s">
        <v>122</v>
      </c>
      <c r="H449" s="249">
        <v>0.80400000000000005</v>
      </c>
      <c r="I449" s="250"/>
      <c r="J449" s="251">
        <f>ROUND(I449*H449,2)</f>
        <v>0</v>
      </c>
      <c r="K449" s="252"/>
      <c r="L449" s="45"/>
      <c r="M449" s="253" t="s">
        <v>1</v>
      </c>
      <c r="N449" s="254" t="s">
        <v>44</v>
      </c>
      <c r="O449" s="92"/>
      <c r="P449" s="255">
        <f>O449*H449</f>
        <v>0</v>
      </c>
      <c r="Q449" s="255">
        <v>0</v>
      </c>
      <c r="R449" s="255">
        <f>Q449*H449</f>
        <v>0</v>
      </c>
      <c r="S449" s="255">
        <v>0</v>
      </c>
      <c r="T449" s="256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57" t="s">
        <v>194</v>
      </c>
      <c r="AT449" s="257" t="s">
        <v>191</v>
      </c>
      <c r="AU449" s="257" t="s">
        <v>90</v>
      </c>
      <c r="AY449" s="18" t="s">
        <v>189</v>
      </c>
      <c r="BE449" s="258">
        <f>IF(N449="základní",J449,0)</f>
        <v>0</v>
      </c>
      <c r="BF449" s="258">
        <f>IF(N449="snížená",J449,0)</f>
        <v>0</v>
      </c>
      <c r="BG449" s="258">
        <f>IF(N449="zákl. přenesená",J449,0)</f>
        <v>0</v>
      </c>
      <c r="BH449" s="258">
        <f>IF(N449="sníž. přenesená",J449,0)</f>
        <v>0</v>
      </c>
      <c r="BI449" s="258">
        <f>IF(N449="nulová",J449,0)</f>
        <v>0</v>
      </c>
      <c r="BJ449" s="18" t="s">
        <v>84</v>
      </c>
      <c r="BK449" s="258">
        <f>ROUND(I449*H449,2)</f>
        <v>0</v>
      </c>
      <c r="BL449" s="18" t="s">
        <v>194</v>
      </c>
      <c r="BM449" s="257" t="s">
        <v>530</v>
      </c>
    </row>
    <row r="450" s="2" customFormat="1">
      <c r="A450" s="39"/>
      <c r="B450" s="40"/>
      <c r="C450" s="41"/>
      <c r="D450" s="259" t="s">
        <v>196</v>
      </c>
      <c r="E450" s="41"/>
      <c r="F450" s="260" t="s">
        <v>531</v>
      </c>
      <c r="G450" s="41"/>
      <c r="H450" s="41"/>
      <c r="I450" s="140"/>
      <c r="J450" s="41"/>
      <c r="K450" s="41"/>
      <c r="L450" s="45"/>
      <c r="M450" s="261"/>
      <c r="N450" s="262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196</v>
      </c>
      <c r="AU450" s="18" t="s">
        <v>90</v>
      </c>
    </row>
    <row r="451" s="2" customFormat="1" ht="21.75" customHeight="1">
      <c r="A451" s="39"/>
      <c r="B451" s="40"/>
      <c r="C451" s="245" t="s">
        <v>532</v>
      </c>
      <c r="D451" s="245" t="s">
        <v>191</v>
      </c>
      <c r="E451" s="246" t="s">
        <v>533</v>
      </c>
      <c r="F451" s="247" t="s">
        <v>534</v>
      </c>
      <c r="G451" s="248" t="s">
        <v>88</v>
      </c>
      <c r="H451" s="249">
        <v>84.221999999999994</v>
      </c>
      <c r="I451" s="250"/>
      <c r="J451" s="251">
        <f>ROUND(I451*H451,2)</f>
        <v>0</v>
      </c>
      <c r="K451" s="252"/>
      <c r="L451" s="45"/>
      <c r="M451" s="253" t="s">
        <v>1</v>
      </c>
      <c r="N451" s="254" t="s">
        <v>44</v>
      </c>
      <c r="O451" s="92"/>
      <c r="P451" s="255">
        <f>O451*H451</f>
        <v>0</v>
      </c>
      <c r="Q451" s="255">
        <v>0.07102</v>
      </c>
      <c r="R451" s="255">
        <f>Q451*H451</f>
        <v>5.9814464399999991</v>
      </c>
      <c r="S451" s="255">
        <v>0</v>
      </c>
      <c r="T451" s="256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57" t="s">
        <v>194</v>
      </c>
      <c r="AT451" s="257" t="s">
        <v>191</v>
      </c>
      <c r="AU451" s="257" t="s">
        <v>90</v>
      </c>
      <c r="AY451" s="18" t="s">
        <v>189</v>
      </c>
      <c r="BE451" s="258">
        <f>IF(N451="základní",J451,0)</f>
        <v>0</v>
      </c>
      <c r="BF451" s="258">
        <f>IF(N451="snížená",J451,0)</f>
        <v>0</v>
      </c>
      <c r="BG451" s="258">
        <f>IF(N451="zákl. přenesená",J451,0)</f>
        <v>0</v>
      </c>
      <c r="BH451" s="258">
        <f>IF(N451="sníž. přenesená",J451,0)</f>
        <v>0</v>
      </c>
      <c r="BI451" s="258">
        <f>IF(N451="nulová",J451,0)</f>
        <v>0</v>
      </c>
      <c r="BJ451" s="18" t="s">
        <v>84</v>
      </c>
      <c r="BK451" s="258">
        <f>ROUND(I451*H451,2)</f>
        <v>0</v>
      </c>
      <c r="BL451" s="18" t="s">
        <v>194</v>
      </c>
      <c r="BM451" s="257" t="s">
        <v>535</v>
      </c>
    </row>
    <row r="452" s="2" customFormat="1">
      <c r="A452" s="39"/>
      <c r="B452" s="40"/>
      <c r="C452" s="41"/>
      <c r="D452" s="259" t="s">
        <v>196</v>
      </c>
      <c r="E452" s="41"/>
      <c r="F452" s="260" t="s">
        <v>536</v>
      </c>
      <c r="G452" s="41"/>
      <c r="H452" s="41"/>
      <c r="I452" s="140"/>
      <c r="J452" s="41"/>
      <c r="K452" s="41"/>
      <c r="L452" s="45"/>
      <c r="M452" s="261"/>
      <c r="N452" s="262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196</v>
      </c>
      <c r="AU452" s="18" t="s">
        <v>90</v>
      </c>
    </row>
    <row r="453" s="13" customFormat="1">
      <c r="A453" s="13"/>
      <c r="B453" s="263"/>
      <c r="C453" s="264"/>
      <c r="D453" s="259" t="s">
        <v>198</v>
      </c>
      <c r="E453" s="265" t="s">
        <v>1</v>
      </c>
      <c r="F453" s="266" t="s">
        <v>537</v>
      </c>
      <c r="G453" s="264"/>
      <c r="H453" s="265" t="s">
        <v>1</v>
      </c>
      <c r="I453" s="267"/>
      <c r="J453" s="264"/>
      <c r="K453" s="264"/>
      <c r="L453" s="268"/>
      <c r="M453" s="269"/>
      <c r="N453" s="270"/>
      <c r="O453" s="270"/>
      <c r="P453" s="270"/>
      <c r="Q453" s="270"/>
      <c r="R453" s="270"/>
      <c r="S453" s="270"/>
      <c r="T453" s="27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72" t="s">
        <v>198</v>
      </c>
      <c r="AU453" s="272" t="s">
        <v>90</v>
      </c>
      <c r="AV453" s="13" t="s">
        <v>84</v>
      </c>
      <c r="AW453" s="13" t="s">
        <v>34</v>
      </c>
      <c r="AX453" s="13" t="s">
        <v>79</v>
      </c>
      <c r="AY453" s="272" t="s">
        <v>189</v>
      </c>
    </row>
    <row r="454" s="14" customFormat="1">
      <c r="A454" s="14"/>
      <c r="B454" s="273"/>
      <c r="C454" s="274"/>
      <c r="D454" s="259" t="s">
        <v>198</v>
      </c>
      <c r="E454" s="275" t="s">
        <v>1</v>
      </c>
      <c r="F454" s="276" t="s">
        <v>538</v>
      </c>
      <c r="G454" s="274"/>
      <c r="H454" s="277">
        <v>18.09</v>
      </c>
      <c r="I454" s="278"/>
      <c r="J454" s="274"/>
      <c r="K454" s="274"/>
      <c r="L454" s="279"/>
      <c r="M454" s="280"/>
      <c r="N454" s="281"/>
      <c r="O454" s="281"/>
      <c r="P454" s="281"/>
      <c r="Q454" s="281"/>
      <c r="R454" s="281"/>
      <c r="S454" s="281"/>
      <c r="T454" s="28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83" t="s">
        <v>198</v>
      </c>
      <c r="AU454" s="283" t="s">
        <v>90</v>
      </c>
      <c r="AV454" s="14" t="s">
        <v>90</v>
      </c>
      <c r="AW454" s="14" t="s">
        <v>34</v>
      </c>
      <c r="AX454" s="14" t="s">
        <v>79</v>
      </c>
      <c r="AY454" s="283" t="s">
        <v>189</v>
      </c>
    </row>
    <row r="455" s="14" customFormat="1">
      <c r="A455" s="14"/>
      <c r="B455" s="273"/>
      <c r="C455" s="274"/>
      <c r="D455" s="259" t="s">
        <v>198</v>
      </c>
      <c r="E455" s="275" t="s">
        <v>1</v>
      </c>
      <c r="F455" s="276" t="s">
        <v>539</v>
      </c>
      <c r="G455" s="274"/>
      <c r="H455" s="277">
        <v>22.212</v>
      </c>
      <c r="I455" s="278"/>
      <c r="J455" s="274"/>
      <c r="K455" s="274"/>
      <c r="L455" s="279"/>
      <c r="M455" s="280"/>
      <c r="N455" s="281"/>
      <c r="O455" s="281"/>
      <c r="P455" s="281"/>
      <c r="Q455" s="281"/>
      <c r="R455" s="281"/>
      <c r="S455" s="281"/>
      <c r="T455" s="28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83" t="s">
        <v>198</v>
      </c>
      <c r="AU455" s="283" t="s">
        <v>90</v>
      </c>
      <c r="AV455" s="14" t="s">
        <v>90</v>
      </c>
      <c r="AW455" s="14" t="s">
        <v>34</v>
      </c>
      <c r="AX455" s="14" t="s">
        <v>79</v>
      </c>
      <c r="AY455" s="283" t="s">
        <v>189</v>
      </c>
    </row>
    <row r="456" s="14" customFormat="1">
      <c r="A456" s="14"/>
      <c r="B456" s="273"/>
      <c r="C456" s="274"/>
      <c r="D456" s="259" t="s">
        <v>198</v>
      </c>
      <c r="E456" s="275" t="s">
        <v>1</v>
      </c>
      <c r="F456" s="276" t="s">
        <v>540</v>
      </c>
      <c r="G456" s="274"/>
      <c r="H456" s="277">
        <v>43.920000000000002</v>
      </c>
      <c r="I456" s="278"/>
      <c r="J456" s="274"/>
      <c r="K456" s="274"/>
      <c r="L456" s="279"/>
      <c r="M456" s="280"/>
      <c r="N456" s="281"/>
      <c r="O456" s="281"/>
      <c r="P456" s="281"/>
      <c r="Q456" s="281"/>
      <c r="R456" s="281"/>
      <c r="S456" s="281"/>
      <c r="T456" s="28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83" t="s">
        <v>198</v>
      </c>
      <c r="AU456" s="283" t="s">
        <v>90</v>
      </c>
      <c r="AV456" s="14" t="s">
        <v>90</v>
      </c>
      <c r="AW456" s="14" t="s">
        <v>34</v>
      </c>
      <c r="AX456" s="14" t="s">
        <v>79</v>
      </c>
      <c r="AY456" s="283" t="s">
        <v>189</v>
      </c>
    </row>
    <row r="457" s="15" customFormat="1">
      <c r="A457" s="15"/>
      <c r="B457" s="284"/>
      <c r="C457" s="285"/>
      <c r="D457" s="259" t="s">
        <v>198</v>
      </c>
      <c r="E457" s="286" t="s">
        <v>1</v>
      </c>
      <c r="F457" s="287" t="s">
        <v>201</v>
      </c>
      <c r="G457" s="285"/>
      <c r="H457" s="288">
        <v>84.221999999999994</v>
      </c>
      <c r="I457" s="289"/>
      <c r="J457" s="285"/>
      <c r="K457" s="285"/>
      <c r="L457" s="290"/>
      <c r="M457" s="291"/>
      <c r="N457" s="292"/>
      <c r="O457" s="292"/>
      <c r="P457" s="292"/>
      <c r="Q457" s="292"/>
      <c r="R457" s="292"/>
      <c r="S457" s="292"/>
      <c r="T457" s="29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94" t="s">
        <v>198</v>
      </c>
      <c r="AU457" s="294" t="s">
        <v>90</v>
      </c>
      <c r="AV457" s="15" t="s">
        <v>194</v>
      </c>
      <c r="AW457" s="15" t="s">
        <v>34</v>
      </c>
      <c r="AX457" s="15" t="s">
        <v>84</v>
      </c>
      <c r="AY457" s="294" t="s">
        <v>189</v>
      </c>
    </row>
    <row r="458" s="2" customFormat="1" ht="21.75" customHeight="1">
      <c r="A458" s="39"/>
      <c r="B458" s="40"/>
      <c r="C458" s="245" t="s">
        <v>541</v>
      </c>
      <c r="D458" s="245" t="s">
        <v>191</v>
      </c>
      <c r="E458" s="246" t="s">
        <v>542</v>
      </c>
      <c r="F458" s="247" t="s">
        <v>543</v>
      </c>
      <c r="G458" s="248" t="s">
        <v>88</v>
      </c>
      <c r="H458" s="249">
        <v>25.199999999999999</v>
      </c>
      <c r="I458" s="250"/>
      <c r="J458" s="251">
        <f>ROUND(I458*H458,2)</f>
        <v>0</v>
      </c>
      <c r="K458" s="252"/>
      <c r="L458" s="45"/>
      <c r="M458" s="253" t="s">
        <v>1</v>
      </c>
      <c r="N458" s="254" t="s">
        <v>44</v>
      </c>
      <c r="O458" s="92"/>
      <c r="P458" s="255">
        <f>O458*H458</f>
        <v>0</v>
      </c>
      <c r="Q458" s="255">
        <v>0.24217</v>
      </c>
      <c r="R458" s="255">
        <f>Q458*H458</f>
        <v>6.102684</v>
      </c>
      <c r="S458" s="255">
        <v>0</v>
      </c>
      <c r="T458" s="25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57" t="s">
        <v>194</v>
      </c>
      <c r="AT458" s="257" t="s">
        <v>191</v>
      </c>
      <c r="AU458" s="257" t="s">
        <v>90</v>
      </c>
      <c r="AY458" s="18" t="s">
        <v>189</v>
      </c>
      <c r="BE458" s="258">
        <f>IF(N458="základní",J458,0)</f>
        <v>0</v>
      </c>
      <c r="BF458" s="258">
        <f>IF(N458="snížená",J458,0)</f>
        <v>0</v>
      </c>
      <c r="BG458" s="258">
        <f>IF(N458="zákl. přenesená",J458,0)</f>
        <v>0</v>
      </c>
      <c r="BH458" s="258">
        <f>IF(N458="sníž. přenesená",J458,0)</f>
        <v>0</v>
      </c>
      <c r="BI458" s="258">
        <f>IF(N458="nulová",J458,0)</f>
        <v>0</v>
      </c>
      <c r="BJ458" s="18" t="s">
        <v>84</v>
      </c>
      <c r="BK458" s="258">
        <f>ROUND(I458*H458,2)</f>
        <v>0</v>
      </c>
      <c r="BL458" s="18" t="s">
        <v>194</v>
      </c>
      <c r="BM458" s="257" t="s">
        <v>544</v>
      </c>
    </row>
    <row r="459" s="2" customFormat="1">
      <c r="A459" s="39"/>
      <c r="B459" s="40"/>
      <c r="C459" s="41"/>
      <c r="D459" s="259" t="s">
        <v>196</v>
      </c>
      <c r="E459" s="41"/>
      <c r="F459" s="260" t="s">
        <v>545</v>
      </c>
      <c r="G459" s="41"/>
      <c r="H459" s="41"/>
      <c r="I459" s="140"/>
      <c r="J459" s="41"/>
      <c r="K459" s="41"/>
      <c r="L459" s="45"/>
      <c r="M459" s="261"/>
      <c r="N459" s="262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196</v>
      </c>
      <c r="AU459" s="18" t="s">
        <v>90</v>
      </c>
    </row>
    <row r="460" s="13" customFormat="1">
      <c r="A460" s="13"/>
      <c r="B460" s="263"/>
      <c r="C460" s="264"/>
      <c r="D460" s="259" t="s">
        <v>198</v>
      </c>
      <c r="E460" s="265" t="s">
        <v>1</v>
      </c>
      <c r="F460" s="266" t="s">
        <v>546</v>
      </c>
      <c r="G460" s="264"/>
      <c r="H460" s="265" t="s">
        <v>1</v>
      </c>
      <c r="I460" s="267"/>
      <c r="J460" s="264"/>
      <c r="K460" s="264"/>
      <c r="L460" s="268"/>
      <c r="M460" s="269"/>
      <c r="N460" s="270"/>
      <c r="O460" s="270"/>
      <c r="P460" s="270"/>
      <c r="Q460" s="270"/>
      <c r="R460" s="270"/>
      <c r="S460" s="270"/>
      <c r="T460" s="27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72" t="s">
        <v>198</v>
      </c>
      <c r="AU460" s="272" t="s">
        <v>90</v>
      </c>
      <c r="AV460" s="13" t="s">
        <v>84</v>
      </c>
      <c r="AW460" s="13" t="s">
        <v>34</v>
      </c>
      <c r="AX460" s="13" t="s">
        <v>79</v>
      </c>
      <c r="AY460" s="272" t="s">
        <v>189</v>
      </c>
    </row>
    <row r="461" s="14" customFormat="1">
      <c r="A461" s="14"/>
      <c r="B461" s="273"/>
      <c r="C461" s="274"/>
      <c r="D461" s="259" t="s">
        <v>198</v>
      </c>
      <c r="E461" s="275" t="s">
        <v>1</v>
      </c>
      <c r="F461" s="276" t="s">
        <v>547</v>
      </c>
      <c r="G461" s="274"/>
      <c r="H461" s="277">
        <v>25.199999999999999</v>
      </c>
      <c r="I461" s="278"/>
      <c r="J461" s="274"/>
      <c r="K461" s="274"/>
      <c r="L461" s="279"/>
      <c r="M461" s="280"/>
      <c r="N461" s="281"/>
      <c r="O461" s="281"/>
      <c r="P461" s="281"/>
      <c r="Q461" s="281"/>
      <c r="R461" s="281"/>
      <c r="S461" s="281"/>
      <c r="T461" s="28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83" t="s">
        <v>198</v>
      </c>
      <c r="AU461" s="283" t="s">
        <v>90</v>
      </c>
      <c r="AV461" s="14" t="s">
        <v>90</v>
      </c>
      <c r="AW461" s="14" t="s">
        <v>34</v>
      </c>
      <c r="AX461" s="14" t="s">
        <v>79</v>
      </c>
      <c r="AY461" s="283" t="s">
        <v>189</v>
      </c>
    </row>
    <row r="462" s="15" customFormat="1">
      <c r="A462" s="15"/>
      <c r="B462" s="284"/>
      <c r="C462" s="285"/>
      <c r="D462" s="259" t="s">
        <v>198</v>
      </c>
      <c r="E462" s="286" t="s">
        <v>1</v>
      </c>
      <c r="F462" s="287" t="s">
        <v>201</v>
      </c>
      <c r="G462" s="285"/>
      <c r="H462" s="288">
        <v>25.199999999999999</v>
      </c>
      <c r="I462" s="289"/>
      <c r="J462" s="285"/>
      <c r="K462" s="285"/>
      <c r="L462" s="290"/>
      <c r="M462" s="291"/>
      <c r="N462" s="292"/>
      <c r="O462" s="292"/>
      <c r="P462" s="292"/>
      <c r="Q462" s="292"/>
      <c r="R462" s="292"/>
      <c r="S462" s="292"/>
      <c r="T462" s="293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94" t="s">
        <v>198</v>
      </c>
      <c r="AU462" s="294" t="s">
        <v>90</v>
      </c>
      <c r="AV462" s="15" t="s">
        <v>194</v>
      </c>
      <c r="AW462" s="15" t="s">
        <v>34</v>
      </c>
      <c r="AX462" s="15" t="s">
        <v>84</v>
      </c>
      <c r="AY462" s="294" t="s">
        <v>189</v>
      </c>
    </row>
    <row r="463" s="2" customFormat="1" ht="16.5" customHeight="1">
      <c r="A463" s="39"/>
      <c r="B463" s="40"/>
      <c r="C463" s="245" t="s">
        <v>548</v>
      </c>
      <c r="D463" s="245" t="s">
        <v>191</v>
      </c>
      <c r="E463" s="246" t="s">
        <v>549</v>
      </c>
      <c r="F463" s="247" t="s">
        <v>550</v>
      </c>
      <c r="G463" s="248" t="s">
        <v>260</v>
      </c>
      <c r="H463" s="249">
        <v>18</v>
      </c>
      <c r="I463" s="250"/>
      <c r="J463" s="251">
        <f>ROUND(I463*H463,2)</f>
        <v>0</v>
      </c>
      <c r="K463" s="252"/>
      <c r="L463" s="45"/>
      <c r="M463" s="253" t="s">
        <v>1</v>
      </c>
      <c r="N463" s="254" t="s">
        <v>44</v>
      </c>
      <c r="O463" s="92"/>
      <c r="P463" s="255">
        <f>O463*H463</f>
        <v>0</v>
      </c>
      <c r="Q463" s="255">
        <v>0.04684</v>
      </c>
      <c r="R463" s="255">
        <f>Q463*H463</f>
        <v>0.84311999999999998</v>
      </c>
      <c r="S463" s="255">
        <v>0</v>
      </c>
      <c r="T463" s="256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57" t="s">
        <v>194</v>
      </c>
      <c r="AT463" s="257" t="s">
        <v>191</v>
      </c>
      <c r="AU463" s="257" t="s">
        <v>90</v>
      </c>
      <c r="AY463" s="18" t="s">
        <v>189</v>
      </c>
      <c r="BE463" s="258">
        <f>IF(N463="základní",J463,0)</f>
        <v>0</v>
      </c>
      <c r="BF463" s="258">
        <f>IF(N463="snížená",J463,0)</f>
        <v>0</v>
      </c>
      <c r="BG463" s="258">
        <f>IF(N463="zákl. přenesená",J463,0)</f>
        <v>0</v>
      </c>
      <c r="BH463" s="258">
        <f>IF(N463="sníž. přenesená",J463,0)</f>
        <v>0</v>
      </c>
      <c r="BI463" s="258">
        <f>IF(N463="nulová",J463,0)</f>
        <v>0</v>
      </c>
      <c r="BJ463" s="18" t="s">
        <v>84</v>
      </c>
      <c r="BK463" s="258">
        <f>ROUND(I463*H463,2)</f>
        <v>0</v>
      </c>
      <c r="BL463" s="18" t="s">
        <v>194</v>
      </c>
      <c r="BM463" s="257" t="s">
        <v>551</v>
      </c>
    </row>
    <row r="464" s="2" customFormat="1">
      <c r="A464" s="39"/>
      <c r="B464" s="40"/>
      <c r="C464" s="41"/>
      <c r="D464" s="259" t="s">
        <v>196</v>
      </c>
      <c r="E464" s="41"/>
      <c r="F464" s="260" t="s">
        <v>552</v>
      </c>
      <c r="G464" s="41"/>
      <c r="H464" s="41"/>
      <c r="I464" s="140"/>
      <c r="J464" s="41"/>
      <c r="K464" s="41"/>
      <c r="L464" s="45"/>
      <c r="M464" s="261"/>
      <c r="N464" s="262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196</v>
      </c>
      <c r="AU464" s="18" t="s">
        <v>90</v>
      </c>
    </row>
    <row r="465" s="13" customFormat="1">
      <c r="A465" s="13"/>
      <c r="B465" s="263"/>
      <c r="C465" s="264"/>
      <c r="D465" s="259" t="s">
        <v>198</v>
      </c>
      <c r="E465" s="265" t="s">
        <v>1</v>
      </c>
      <c r="F465" s="266" t="s">
        <v>553</v>
      </c>
      <c r="G465" s="264"/>
      <c r="H465" s="265" t="s">
        <v>1</v>
      </c>
      <c r="I465" s="267"/>
      <c r="J465" s="264"/>
      <c r="K465" s="264"/>
      <c r="L465" s="268"/>
      <c r="M465" s="269"/>
      <c r="N465" s="270"/>
      <c r="O465" s="270"/>
      <c r="P465" s="270"/>
      <c r="Q465" s="270"/>
      <c r="R465" s="270"/>
      <c r="S465" s="270"/>
      <c r="T465" s="27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72" t="s">
        <v>198</v>
      </c>
      <c r="AU465" s="272" t="s">
        <v>90</v>
      </c>
      <c r="AV465" s="13" t="s">
        <v>84</v>
      </c>
      <c r="AW465" s="13" t="s">
        <v>34</v>
      </c>
      <c r="AX465" s="13" t="s">
        <v>79</v>
      </c>
      <c r="AY465" s="272" t="s">
        <v>189</v>
      </c>
    </row>
    <row r="466" s="14" customFormat="1">
      <c r="A466" s="14"/>
      <c r="B466" s="273"/>
      <c r="C466" s="274"/>
      <c r="D466" s="259" t="s">
        <v>198</v>
      </c>
      <c r="E466" s="275" t="s">
        <v>1</v>
      </c>
      <c r="F466" s="276" t="s">
        <v>217</v>
      </c>
      <c r="G466" s="274"/>
      <c r="H466" s="277">
        <v>5</v>
      </c>
      <c r="I466" s="278"/>
      <c r="J466" s="274"/>
      <c r="K466" s="274"/>
      <c r="L466" s="279"/>
      <c r="M466" s="280"/>
      <c r="N466" s="281"/>
      <c r="O466" s="281"/>
      <c r="P466" s="281"/>
      <c r="Q466" s="281"/>
      <c r="R466" s="281"/>
      <c r="S466" s="281"/>
      <c r="T466" s="28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83" t="s">
        <v>198</v>
      </c>
      <c r="AU466" s="283" t="s">
        <v>90</v>
      </c>
      <c r="AV466" s="14" t="s">
        <v>90</v>
      </c>
      <c r="AW466" s="14" t="s">
        <v>34</v>
      </c>
      <c r="AX466" s="14" t="s">
        <v>79</v>
      </c>
      <c r="AY466" s="283" t="s">
        <v>189</v>
      </c>
    </row>
    <row r="467" s="13" customFormat="1">
      <c r="A467" s="13"/>
      <c r="B467" s="263"/>
      <c r="C467" s="264"/>
      <c r="D467" s="259" t="s">
        <v>198</v>
      </c>
      <c r="E467" s="265" t="s">
        <v>1</v>
      </c>
      <c r="F467" s="266" t="s">
        <v>554</v>
      </c>
      <c r="G467" s="264"/>
      <c r="H467" s="265" t="s">
        <v>1</v>
      </c>
      <c r="I467" s="267"/>
      <c r="J467" s="264"/>
      <c r="K467" s="264"/>
      <c r="L467" s="268"/>
      <c r="M467" s="269"/>
      <c r="N467" s="270"/>
      <c r="O467" s="270"/>
      <c r="P467" s="270"/>
      <c r="Q467" s="270"/>
      <c r="R467" s="270"/>
      <c r="S467" s="270"/>
      <c r="T467" s="27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72" t="s">
        <v>198</v>
      </c>
      <c r="AU467" s="272" t="s">
        <v>90</v>
      </c>
      <c r="AV467" s="13" t="s">
        <v>84</v>
      </c>
      <c r="AW467" s="13" t="s">
        <v>34</v>
      </c>
      <c r="AX467" s="13" t="s">
        <v>79</v>
      </c>
      <c r="AY467" s="272" t="s">
        <v>189</v>
      </c>
    </row>
    <row r="468" s="14" customFormat="1">
      <c r="A468" s="14"/>
      <c r="B468" s="273"/>
      <c r="C468" s="274"/>
      <c r="D468" s="259" t="s">
        <v>198</v>
      </c>
      <c r="E468" s="275" t="s">
        <v>1</v>
      </c>
      <c r="F468" s="276" t="s">
        <v>228</v>
      </c>
      <c r="G468" s="274"/>
      <c r="H468" s="277">
        <v>7</v>
      </c>
      <c r="I468" s="278"/>
      <c r="J468" s="274"/>
      <c r="K468" s="274"/>
      <c r="L468" s="279"/>
      <c r="M468" s="280"/>
      <c r="N468" s="281"/>
      <c r="O468" s="281"/>
      <c r="P468" s="281"/>
      <c r="Q468" s="281"/>
      <c r="R468" s="281"/>
      <c r="S468" s="281"/>
      <c r="T468" s="28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83" t="s">
        <v>198</v>
      </c>
      <c r="AU468" s="283" t="s">
        <v>90</v>
      </c>
      <c r="AV468" s="14" t="s">
        <v>90</v>
      </c>
      <c r="AW468" s="14" t="s">
        <v>34</v>
      </c>
      <c r="AX468" s="14" t="s">
        <v>79</v>
      </c>
      <c r="AY468" s="283" t="s">
        <v>189</v>
      </c>
    </row>
    <row r="469" s="13" customFormat="1">
      <c r="A469" s="13"/>
      <c r="B469" s="263"/>
      <c r="C469" s="264"/>
      <c r="D469" s="259" t="s">
        <v>198</v>
      </c>
      <c r="E469" s="265" t="s">
        <v>1</v>
      </c>
      <c r="F469" s="266" t="s">
        <v>555</v>
      </c>
      <c r="G469" s="264"/>
      <c r="H469" s="265" t="s">
        <v>1</v>
      </c>
      <c r="I469" s="267"/>
      <c r="J469" s="264"/>
      <c r="K469" s="264"/>
      <c r="L469" s="268"/>
      <c r="M469" s="269"/>
      <c r="N469" s="270"/>
      <c r="O469" s="270"/>
      <c r="P469" s="270"/>
      <c r="Q469" s="270"/>
      <c r="R469" s="270"/>
      <c r="S469" s="270"/>
      <c r="T469" s="27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72" t="s">
        <v>198</v>
      </c>
      <c r="AU469" s="272" t="s">
        <v>90</v>
      </c>
      <c r="AV469" s="13" t="s">
        <v>84</v>
      </c>
      <c r="AW469" s="13" t="s">
        <v>34</v>
      </c>
      <c r="AX469" s="13" t="s">
        <v>79</v>
      </c>
      <c r="AY469" s="272" t="s">
        <v>189</v>
      </c>
    </row>
    <row r="470" s="14" customFormat="1">
      <c r="A470" s="14"/>
      <c r="B470" s="273"/>
      <c r="C470" s="274"/>
      <c r="D470" s="259" t="s">
        <v>198</v>
      </c>
      <c r="E470" s="275" t="s">
        <v>1</v>
      </c>
      <c r="F470" s="276" t="s">
        <v>206</v>
      </c>
      <c r="G470" s="274"/>
      <c r="H470" s="277">
        <v>3</v>
      </c>
      <c r="I470" s="278"/>
      <c r="J470" s="274"/>
      <c r="K470" s="274"/>
      <c r="L470" s="279"/>
      <c r="M470" s="280"/>
      <c r="N470" s="281"/>
      <c r="O470" s="281"/>
      <c r="P470" s="281"/>
      <c r="Q470" s="281"/>
      <c r="R470" s="281"/>
      <c r="S470" s="281"/>
      <c r="T470" s="28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83" t="s">
        <v>198</v>
      </c>
      <c r="AU470" s="283" t="s">
        <v>90</v>
      </c>
      <c r="AV470" s="14" t="s">
        <v>90</v>
      </c>
      <c r="AW470" s="14" t="s">
        <v>34</v>
      </c>
      <c r="AX470" s="14" t="s">
        <v>79</v>
      </c>
      <c r="AY470" s="283" t="s">
        <v>189</v>
      </c>
    </row>
    <row r="471" s="13" customFormat="1">
      <c r="A471" s="13"/>
      <c r="B471" s="263"/>
      <c r="C471" s="264"/>
      <c r="D471" s="259" t="s">
        <v>198</v>
      </c>
      <c r="E471" s="265" t="s">
        <v>1</v>
      </c>
      <c r="F471" s="266" t="s">
        <v>556</v>
      </c>
      <c r="G471" s="264"/>
      <c r="H471" s="265" t="s">
        <v>1</v>
      </c>
      <c r="I471" s="267"/>
      <c r="J471" s="264"/>
      <c r="K471" s="264"/>
      <c r="L471" s="268"/>
      <c r="M471" s="269"/>
      <c r="N471" s="270"/>
      <c r="O471" s="270"/>
      <c r="P471" s="270"/>
      <c r="Q471" s="270"/>
      <c r="R471" s="270"/>
      <c r="S471" s="270"/>
      <c r="T471" s="27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72" t="s">
        <v>198</v>
      </c>
      <c r="AU471" s="272" t="s">
        <v>90</v>
      </c>
      <c r="AV471" s="13" t="s">
        <v>84</v>
      </c>
      <c r="AW471" s="13" t="s">
        <v>34</v>
      </c>
      <c r="AX471" s="13" t="s">
        <v>79</v>
      </c>
      <c r="AY471" s="272" t="s">
        <v>189</v>
      </c>
    </row>
    <row r="472" s="14" customFormat="1">
      <c r="A472" s="14"/>
      <c r="B472" s="273"/>
      <c r="C472" s="274"/>
      <c r="D472" s="259" t="s">
        <v>198</v>
      </c>
      <c r="E472" s="275" t="s">
        <v>1</v>
      </c>
      <c r="F472" s="276" t="s">
        <v>90</v>
      </c>
      <c r="G472" s="274"/>
      <c r="H472" s="277">
        <v>2</v>
      </c>
      <c r="I472" s="278"/>
      <c r="J472" s="274"/>
      <c r="K472" s="274"/>
      <c r="L472" s="279"/>
      <c r="M472" s="280"/>
      <c r="N472" s="281"/>
      <c r="O472" s="281"/>
      <c r="P472" s="281"/>
      <c r="Q472" s="281"/>
      <c r="R472" s="281"/>
      <c r="S472" s="281"/>
      <c r="T472" s="28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83" t="s">
        <v>198</v>
      </c>
      <c r="AU472" s="283" t="s">
        <v>90</v>
      </c>
      <c r="AV472" s="14" t="s">
        <v>90</v>
      </c>
      <c r="AW472" s="14" t="s">
        <v>34</v>
      </c>
      <c r="AX472" s="14" t="s">
        <v>79</v>
      </c>
      <c r="AY472" s="283" t="s">
        <v>189</v>
      </c>
    </row>
    <row r="473" s="13" customFormat="1">
      <c r="A473" s="13"/>
      <c r="B473" s="263"/>
      <c r="C473" s="264"/>
      <c r="D473" s="259" t="s">
        <v>198</v>
      </c>
      <c r="E473" s="265" t="s">
        <v>1</v>
      </c>
      <c r="F473" s="266" t="s">
        <v>557</v>
      </c>
      <c r="G473" s="264"/>
      <c r="H473" s="265" t="s">
        <v>1</v>
      </c>
      <c r="I473" s="267"/>
      <c r="J473" s="264"/>
      <c r="K473" s="264"/>
      <c r="L473" s="268"/>
      <c r="M473" s="269"/>
      <c r="N473" s="270"/>
      <c r="O473" s="270"/>
      <c r="P473" s="270"/>
      <c r="Q473" s="270"/>
      <c r="R473" s="270"/>
      <c r="S473" s="270"/>
      <c r="T473" s="27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72" t="s">
        <v>198</v>
      </c>
      <c r="AU473" s="272" t="s">
        <v>90</v>
      </c>
      <c r="AV473" s="13" t="s">
        <v>84</v>
      </c>
      <c r="AW473" s="13" t="s">
        <v>34</v>
      </c>
      <c r="AX473" s="13" t="s">
        <v>79</v>
      </c>
      <c r="AY473" s="272" t="s">
        <v>189</v>
      </c>
    </row>
    <row r="474" s="14" customFormat="1">
      <c r="A474" s="14"/>
      <c r="B474" s="273"/>
      <c r="C474" s="274"/>
      <c r="D474" s="259" t="s">
        <v>198</v>
      </c>
      <c r="E474" s="275" t="s">
        <v>1</v>
      </c>
      <c r="F474" s="276" t="s">
        <v>84</v>
      </c>
      <c r="G474" s="274"/>
      <c r="H474" s="277">
        <v>1</v>
      </c>
      <c r="I474" s="278"/>
      <c r="J474" s="274"/>
      <c r="K474" s="274"/>
      <c r="L474" s="279"/>
      <c r="M474" s="280"/>
      <c r="N474" s="281"/>
      <c r="O474" s="281"/>
      <c r="P474" s="281"/>
      <c r="Q474" s="281"/>
      <c r="R474" s="281"/>
      <c r="S474" s="281"/>
      <c r="T474" s="28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83" t="s">
        <v>198</v>
      </c>
      <c r="AU474" s="283" t="s">
        <v>90</v>
      </c>
      <c r="AV474" s="14" t="s">
        <v>90</v>
      </c>
      <c r="AW474" s="14" t="s">
        <v>34</v>
      </c>
      <c r="AX474" s="14" t="s">
        <v>79</v>
      </c>
      <c r="AY474" s="283" t="s">
        <v>189</v>
      </c>
    </row>
    <row r="475" s="15" customFormat="1">
      <c r="A475" s="15"/>
      <c r="B475" s="284"/>
      <c r="C475" s="285"/>
      <c r="D475" s="259" t="s">
        <v>198</v>
      </c>
      <c r="E475" s="286" t="s">
        <v>1</v>
      </c>
      <c r="F475" s="287" t="s">
        <v>201</v>
      </c>
      <c r="G475" s="285"/>
      <c r="H475" s="288">
        <v>18</v>
      </c>
      <c r="I475" s="289"/>
      <c r="J475" s="285"/>
      <c r="K475" s="285"/>
      <c r="L475" s="290"/>
      <c r="M475" s="291"/>
      <c r="N475" s="292"/>
      <c r="O475" s="292"/>
      <c r="P475" s="292"/>
      <c r="Q475" s="292"/>
      <c r="R475" s="292"/>
      <c r="S475" s="292"/>
      <c r="T475" s="29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94" t="s">
        <v>198</v>
      </c>
      <c r="AU475" s="294" t="s">
        <v>90</v>
      </c>
      <c r="AV475" s="15" t="s">
        <v>194</v>
      </c>
      <c r="AW475" s="15" t="s">
        <v>34</v>
      </c>
      <c r="AX475" s="15" t="s">
        <v>84</v>
      </c>
      <c r="AY475" s="294" t="s">
        <v>189</v>
      </c>
    </row>
    <row r="476" s="2" customFormat="1" ht="21.75" customHeight="1">
      <c r="A476" s="39"/>
      <c r="B476" s="40"/>
      <c r="C476" s="295" t="s">
        <v>558</v>
      </c>
      <c r="D476" s="295" t="s">
        <v>242</v>
      </c>
      <c r="E476" s="296" t="s">
        <v>559</v>
      </c>
      <c r="F476" s="297" t="s">
        <v>560</v>
      </c>
      <c r="G476" s="298" t="s">
        <v>260</v>
      </c>
      <c r="H476" s="299">
        <v>2</v>
      </c>
      <c r="I476" s="300"/>
      <c r="J476" s="301">
        <f>ROUND(I476*H476,2)</f>
        <v>0</v>
      </c>
      <c r="K476" s="302"/>
      <c r="L476" s="303"/>
      <c r="M476" s="304" t="s">
        <v>1</v>
      </c>
      <c r="N476" s="305" t="s">
        <v>44</v>
      </c>
      <c r="O476" s="92"/>
      <c r="P476" s="255">
        <f>O476*H476</f>
        <v>0</v>
      </c>
      <c r="Q476" s="255">
        <v>0.017250000000000001</v>
      </c>
      <c r="R476" s="255">
        <f>Q476*H476</f>
        <v>0.034500000000000003</v>
      </c>
      <c r="S476" s="255">
        <v>0</v>
      </c>
      <c r="T476" s="256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57" t="s">
        <v>235</v>
      </c>
      <c r="AT476" s="257" t="s">
        <v>242</v>
      </c>
      <c r="AU476" s="257" t="s">
        <v>90</v>
      </c>
      <c r="AY476" s="18" t="s">
        <v>189</v>
      </c>
      <c r="BE476" s="258">
        <f>IF(N476="základní",J476,0)</f>
        <v>0</v>
      </c>
      <c r="BF476" s="258">
        <f>IF(N476="snížená",J476,0)</f>
        <v>0</v>
      </c>
      <c r="BG476" s="258">
        <f>IF(N476="zákl. přenesená",J476,0)</f>
        <v>0</v>
      </c>
      <c r="BH476" s="258">
        <f>IF(N476="sníž. přenesená",J476,0)</f>
        <v>0</v>
      </c>
      <c r="BI476" s="258">
        <f>IF(N476="nulová",J476,0)</f>
        <v>0</v>
      </c>
      <c r="BJ476" s="18" t="s">
        <v>84</v>
      </c>
      <c r="BK476" s="258">
        <f>ROUND(I476*H476,2)</f>
        <v>0</v>
      </c>
      <c r="BL476" s="18" t="s">
        <v>194</v>
      </c>
      <c r="BM476" s="257" t="s">
        <v>561</v>
      </c>
    </row>
    <row r="477" s="2" customFormat="1">
      <c r="A477" s="39"/>
      <c r="B477" s="40"/>
      <c r="C477" s="41"/>
      <c r="D477" s="259" t="s">
        <v>196</v>
      </c>
      <c r="E477" s="41"/>
      <c r="F477" s="260" t="s">
        <v>560</v>
      </c>
      <c r="G477" s="41"/>
      <c r="H477" s="41"/>
      <c r="I477" s="140"/>
      <c r="J477" s="41"/>
      <c r="K477" s="41"/>
      <c r="L477" s="45"/>
      <c r="M477" s="261"/>
      <c r="N477" s="262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196</v>
      </c>
      <c r="AU477" s="18" t="s">
        <v>90</v>
      </c>
    </row>
    <row r="478" s="2" customFormat="1" ht="21.75" customHeight="1">
      <c r="A478" s="39"/>
      <c r="B478" s="40"/>
      <c r="C478" s="295" t="s">
        <v>562</v>
      </c>
      <c r="D478" s="295" t="s">
        <v>242</v>
      </c>
      <c r="E478" s="296" t="s">
        <v>563</v>
      </c>
      <c r="F478" s="297" t="s">
        <v>564</v>
      </c>
      <c r="G478" s="298" t="s">
        <v>260</v>
      </c>
      <c r="H478" s="299">
        <v>3</v>
      </c>
      <c r="I478" s="300"/>
      <c r="J478" s="301">
        <f>ROUND(I478*H478,2)</f>
        <v>0</v>
      </c>
      <c r="K478" s="302"/>
      <c r="L478" s="303"/>
      <c r="M478" s="304" t="s">
        <v>1</v>
      </c>
      <c r="N478" s="305" t="s">
        <v>44</v>
      </c>
      <c r="O478" s="92"/>
      <c r="P478" s="255">
        <f>O478*H478</f>
        <v>0</v>
      </c>
      <c r="Q478" s="255">
        <v>0.017649999999999999</v>
      </c>
      <c r="R478" s="255">
        <f>Q478*H478</f>
        <v>0.052949999999999997</v>
      </c>
      <c r="S478" s="255">
        <v>0</v>
      </c>
      <c r="T478" s="256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57" t="s">
        <v>235</v>
      </c>
      <c r="AT478" s="257" t="s">
        <v>242</v>
      </c>
      <c r="AU478" s="257" t="s">
        <v>90</v>
      </c>
      <c r="AY478" s="18" t="s">
        <v>189</v>
      </c>
      <c r="BE478" s="258">
        <f>IF(N478="základní",J478,0)</f>
        <v>0</v>
      </c>
      <c r="BF478" s="258">
        <f>IF(N478="snížená",J478,0)</f>
        <v>0</v>
      </c>
      <c r="BG478" s="258">
        <f>IF(N478="zákl. přenesená",J478,0)</f>
        <v>0</v>
      </c>
      <c r="BH478" s="258">
        <f>IF(N478="sníž. přenesená",J478,0)</f>
        <v>0</v>
      </c>
      <c r="BI478" s="258">
        <f>IF(N478="nulová",J478,0)</f>
        <v>0</v>
      </c>
      <c r="BJ478" s="18" t="s">
        <v>84</v>
      </c>
      <c r="BK478" s="258">
        <f>ROUND(I478*H478,2)</f>
        <v>0</v>
      </c>
      <c r="BL478" s="18" t="s">
        <v>194</v>
      </c>
      <c r="BM478" s="257" t="s">
        <v>565</v>
      </c>
    </row>
    <row r="479" s="2" customFormat="1">
      <c r="A479" s="39"/>
      <c r="B479" s="40"/>
      <c r="C479" s="41"/>
      <c r="D479" s="259" t="s">
        <v>196</v>
      </c>
      <c r="E479" s="41"/>
      <c r="F479" s="260" t="s">
        <v>564</v>
      </c>
      <c r="G479" s="41"/>
      <c r="H479" s="41"/>
      <c r="I479" s="140"/>
      <c r="J479" s="41"/>
      <c r="K479" s="41"/>
      <c r="L479" s="45"/>
      <c r="M479" s="261"/>
      <c r="N479" s="262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196</v>
      </c>
      <c r="AU479" s="18" t="s">
        <v>90</v>
      </c>
    </row>
    <row r="480" s="2" customFormat="1" ht="21.75" customHeight="1">
      <c r="A480" s="39"/>
      <c r="B480" s="40"/>
      <c r="C480" s="295" t="s">
        <v>566</v>
      </c>
      <c r="D480" s="295" t="s">
        <v>242</v>
      </c>
      <c r="E480" s="296" t="s">
        <v>567</v>
      </c>
      <c r="F480" s="297" t="s">
        <v>568</v>
      </c>
      <c r="G480" s="298" t="s">
        <v>260</v>
      </c>
      <c r="H480" s="299">
        <v>7</v>
      </c>
      <c r="I480" s="300"/>
      <c r="J480" s="301">
        <f>ROUND(I480*H480,2)</f>
        <v>0</v>
      </c>
      <c r="K480" s="302"/>
      <c r="L480" s="303"/>
      <c r="M480" s="304" t="s">
        <v>1</v>
      </c>
      <c r="N480" s="305" t="s">
        <v>44</v>
      </c>
      <c r="O480" s="92"/>
      <c r="P480" s="255">
        <f>O480*H480</f>
        <v>0</v>
      </c>
      <c r="Q480" s="255">
        <v>0.018020000000000001</v>
      </c>
      <c r="R480" s="255">
        <f>Q480*H480</f>
        <v>0.12614</v>
      </c>
      <c r="S480" s="255">
        <v>0</v>
      </c>
      <c r="T480" s="256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57" t="s">
        <v>235</v>
      </c>
      <c r="AT480" s="257" t="s">
        <v>242</v>
      </c>
      <c r="AU480" s="257" t="s">
        <v>90</v>
      </c>
      <c r="AY480" s="18" t="s">
        <v>189</v>
      </c>
      <c r="BE480" s="258">
        <f>IF(N480="základní",J480,0)</f>
        <v>0</v>
      </c>
      <c r="BF480" s="258">
        <f>IF(N480="snížená",J480,0)</f>
        <v>0</v>
      </c>
      <c r="BG480" s="258">
        <f>IF(N480="zákl. přenesená",J480,0)</f>
        <v>0</v>
      </c>
      <c r="BH480" s="258">
        <f>IF(N480="sníž. přenesená",J480,0)</f>
        <v>0</v>
      </c>
      <c r="BI480" s="258">
        <f>IF(N480="nulová",J480,0)</f>
        <v>0</v>
      </c>
      <c r="BJ480" s="18" t="s">
        <v>84</v>
      </c>
      <c r="BK480" s="258">
        <f>ROUND(I480*H480,2)</f>
        <v>0</v>
      </c>
      <c r="BL480" s="18" t="s">
        <v>194</v>
      </c>
      <c r="BM480" s="257" t="s">
        <v>569</v>
      </c>
    </row>
    <row r="481" s="2" customFormat="1">
      <c r="A481" s="39"/>
      <c r="B481" s="40"/>
      <c r="C481" s="41"/>
      <c r="D481" s="259" t="s">
        <v>196</v>
      </c>
      <c r="E481" s="41"/>
      <c r="F481" s="260" t="s">
        <v>568</v>
      </c>
      <c r="G481" s="41"/>
      <c r="H481" s="41"/>
      <c r="I481" s="140"/>
      <c r="J481" s="41"/>
      <c r="K481" s="41"/>
      <c r="L481" s="45"/>
      <c r="M481" s="261"/>
      <c r="N481" s="262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196</v>
      </c>
      <c r="AU481" s="18" t="s">
        <v>90</v>
      </c>
    </row>
    <row r="482" s="2" customFormat="1" ht="21.75" customHeight="1">
      <c r="A482" s="39"/>
      <c r="B482" s="40"/>
      <c r="C482" s="295" t="s">
        <v>570</v>
      </c>
      <c r="D482" s="295" t="s">
        <v>242</v>
      </c>
      <c r="E482" s="296" t="s">
        <v>571</v>
      </c>
      <c r="F482" s="297" t="s">
        <v>572</v>
      </c>
      <c r="G482" s="298" t="s">
        <v>260</v>
      </c>
      <c r="H482" s="299">
        <v>1</v>
      </c>
      <c r="I482" s="300"/>
      <c r="J482" s="301">
        <f>ROUND(I482*H482,2)</f>
        <v>0</v>
      </c>
      <c r="K482" s="302"/>
      <c r="L482" s="303"/>
      <c r="M482" s="304" t="s">
        <v>1</v>
      </c>
      <c r="N482" s="305" t="s">
        <v>44</v>
      </c>
      <c r="O482" s="92"/>
      <c r="P482" s="255">
        <f>O482*H482</f>
        <v>0</v>
      </c>
      <c r="Q482" s="255">
        <v>0.018020000000000001</v>
      </c>
      <c r="R482" s="255">
        <f>Q482*H482</f>
        <v>0.018020000000000001</v>
      </c>
      <c r="S482" s="255">
        <v>0</v>
      </c>
      <c r="T482" s="256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57" t="s">
        <v>235</v>
      </c>
      <c r="AT482" s="257" t="s">
        <v>242</v>
      </c>
      <c r="AU482" s="257" t="s">
        <v>90</v>
      </c>
      <c r="AY482" s="18" t="s">
        <v>189</v>
      </c>
      <c r="BE482" s="258">
        <f>IF(N482="základní",J482,0)</f>
        <v>0</v>
      </c>
      <c r="BF482" s="258">
        <f>IF(N482="snížená",J482,0)</f>
        <v>0</v>
      </c>
      <c r="BG482" s="258">
        <f>IF(N482="zákl. přenesená",J482,0)</f>
        <v>0</v>
      </c>
      <c r="BH482" s="258">
        <f>IF(N482="sníž. přenesená",J482,0)</f>
        <v>0</v>
      </c>
      <c r="BI482" s="258">
        <f>IF(N482="nulová",J482,0)</f>
        <v>0</v>
      </c>
      <c r="BJ482" s="18" t="s">
        <v>84</v>
      </c>
      <c r="BK482" s="258">
        <f>ROUND(I482*H482,2)</f>
        <v>0</v>
      </c>
      <c r="BL482" s="18" t="s">
        <v>194</v>
      </c>
      <c r="BM482" s="257" t="s">
        <v>573</v>
      </c>
    </row>
    <row r="483" s="2" customFormat="1">
      <c r="A483" s="39"/>
      <c r="B483" s="40"/>
      <c r="C483" s="41"/>
      <c r="D483" s="259" t="s">
        <v>196</v>
      </c>
      <c r="E483" s="41"/>
      <c r="F483" s="260" t="s">
        <v>568</v>
      </c>
      <c r="G483" s="41"/>
      <c r="H483" s="41"/>
      <c r="I483" s="140"/>
      <c r="J483" s="41"/>
      <c r="K483" s="41"/>
      <c r="L483" s="45"/>
      <c r="M483" s="261"/>
      <c r="N483" s="262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196</v>
      </c>
      <c r="AU483" s="18" t="s">
        <v>90</v>
      </c>
    </row>
    <row r="484" s="2" customFormat="1" ht="21.75" customHeight="1">
      <c r="A484" s="39"/>
      <c r="B484" s="40"/>
      <c r="C484" s="295" t="s">
        <v>574</v>
      </c>
      <c r="D484" s="295" t="s">
        <v>242</v>
      </c>
      <c r="E484" s="296" t="s">
        <v>575</v>
      </c>
      <c r="F484" s="297" t="s">
        <v>576</v>
      </c>
      <c r="G484" s="298" t="s">
        <v>260</v>
      </c>
      <c r="H484" s="299">
        <v>5</v>
      </c>
      <c r="I484" s="300"/>
      <c r="J484" s="301">
        <f>ROUND(I484*H484,2)</f>
        <v>0</v>
      </c>
      <c r="K484" s="302"/>
      <c r="L484" s="303"/>
      <c r="M484" s="304" t="s">
        <v>1</v>
      </c>
      <c r="N484" s="305" t="s">
        <v>44</v>
      </c>
      <c r="O484" s="92"/>
      <c r="P484" s="255">
        <f>O484*H484</f>
        <v>0</v>
      </c>
      <c r="Q484" s="255">
        <v>0.01847</v>
      </c>
      <c r="R484" s="255">
        <f>Q484*H484</f>
        <v>0.092350000000000002</v>
      </c>
      <c r="S484" s="255">
        <v>0</v>
      </c>
      <c r="T484" s="25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57" t="s">
        <v>235</v>
      </c>
      <c r="AT484" s="257" t="s">
        <v>242</v>
      </c>
      <c r="AU484" s="257" t="s">
        <v>90</v>
      </c>
      <c r="AY484" s="18" t="s">
        <v>189</v>
      </c>
      <c r="BE484" s="258">
        <f>IF(N484="základní",J484,0)</f>
        <v>0</v>
      </c>
      <c r="BF484" s="258">
        <f>IF(N484="snížená",J484,0)</f>
        <v>0</v>
      </c>
      <c r="BG484" s="258">
        <f>IF(N484="zákl. přenesená",J484,0)</f>
        <v>0</v>
      </c>
      <c r="BH484" s="258">
        <f>IF(N484="sníž. přenesená",J484,0)</f>
        <v>0</v>
      </c>
      <c r="BI484" s="258">
        <f>IF(N484="nulová",J484,0)</f>
        <v>0</v>
      </c>
      <c r="BJ484" s="18" t="s">
        <v>84</v>
      </c>
      <c r="BK484" s="258">
        <f>ROUND(I484*H484,2)</f>
        <v>0</v>
      </c>
      <c r="BL484" s="18" t="s">
        <v>194</v>
      </c>
      <c r="BM484" s="257" t="s">
        <v>577</v>
      </c>
    </row>
    <row r="485" s="2" customFormat="1">
      <c r="A485" s="39"/>
      <c r="B485" s="40"/>
      <c r="C485" s="41"/>
      <c r="D485" s="259" t="s">
        <v>196</v>
      </c>
      <c r="E485" s="41"/>
      <c r="F485" s="260" t="s">
        <v>576</v>
      </c>
      <c r="G485" s="41"/>
      <c r="H485" s="41"/>
      <c r="I485" s="140"/>
      <c r="J485" s="41"/>
      <c r="K485" s="41"/>
      <c r="L485" s="45"/>
      <c r="M485" s="261"/>
      <c r="N485" s="262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196</v>
      </c>
      <c r="AU485" s="18" t="s">
        <v>90</v>
      </c>
    </row>
    <row r="486" s="12" customFormat="1" ht="22.8" customHeight="1">
      <c r="A486" s="12"/>
      <c r="B486" s="229"/>
      <c r="C486" s="230"/>
      <c r="D486" s="231" t="s">
        <v>78</v>
      </c>
      <c r="E486" s="243" t="s">
        <v>235</v>
      </c>
      <c r="F486" s="243" t="s">
        <v>578</v>
      </c>
      <c r="G486" s="230"/>
      <c r="H486" s="230"/>
      <c r="I486" s="233"/>
      <c r="J486" s="244">
        <f>BK486</f>
        <v>0</v>
      </c>
      <c r="K486" s="230"/>
      <c r="L486" s="235"/>
      <c r="M486" s="236"/>
      <c r="N486" s="237"/>
      <c r="O486" s="237"/>
      <c r="P486" s="238">
        <f>SUM(P487:P506)</f>
        <v>0</v>
      </c>
      <c r="Q486" s="237"/>
      <c r="R486" s="238">
        <f>SUM(R487:R506)</f>
        <v>0.136825</v>
      </c>
      <c r="S486" s="237"/>
      <c r="T486" s="239">
        <f>SUM(T487:T506)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40" t="s">
        <v>84</v>
      </c>
      <c r="AT486" s="241" t="s">
        <v>78</v>
      </c>
      <c r="AU486" s="241" t="s">
        <v>84</v>
      </c>
      <c r="AY486" s="240" t="s">
        <v>189</v>
      </c>
      <c r="BK486" s="242">
        <f>SUM(BK487:BK506)</f>
        <v>0</v>
      </c>
    </row>
    <row r="487" s="2" customFormat="1" ht="21.75" customHeight="1">
      <c r="A487" s="39"/>
      <c r="B487" s="40"/>
      <c r="C487" s="245" t="s">
        <v>579</v>
      </c>
      <c r="D487" s="245" t="s">
        <v>191</v>
      </c>
      <c r="E487" s="246" t="s">
        <v>580</v>
      </c>
      <c r="F487" s="247" t="s">
        <v>581</v>
      </c>
      <c r="G487" s="248" t="s">
        <v>418</v>
      </c>
      <c r="H487" s="249">
        <v>21</v>
      </c>
      <c r="I487" s="250"/>
      <c r="J487" s="251">
        <f>ROUND(I487*H487,2)</f>
        <v>0</v>
      </c>
      <c r="K487" s="252"/>
      <c r="L487" s="45"/>
      <c r="M487" s="253" t="s">
        <v>1</v>
      </c>
      <c r="N487" s="254" t="s">
        <v>44</v>
      </c>
      <c r="O487" s="92"/>
      <c r="P487" s="255">
        <f>O487*H487</f>
        <v>0</v>
      </c>
      <c r="Q487" s="255">
        <v>0.0026800000000000001</v>
      </c>
      <c r="R487" s="255">
        <f>Q487*H487</f>
        <v>0.056280000000000004</v>
      </c>
      <c r="S487" s="255">
        <v>0</v>
      </c>
      <c r="T487" s="256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57" t="s">
        <v>194</v>
      </c>
      <c r="AT487" s="257" t="s">
        <v>191</v>
      </c>
      <c r="AU487" s="257" t="s">
        <v>90</v>
      </c>
      <c r="AY487" s="18" t="s">
        <v>189</v>
      </c>
      <c r="BE487" s="258">
        <f>IF(N487="základní",J487,0)</f>
        <v>0</v>
      </c>
      <c r="BF487" s="258">
        <f>IF(N487="snížená",J487,0)</f>
        <v>0</v>
      </c>
      <c r="BG487" s="258">
        <f>IF(N487="zákl. přenesená",J487,0)</f>
        <v>0</v>
      </c>
      <c r="BH487" s="258">
        <f>IF(N487="sníž. přenesená",J487,0)</f>
        <v>0</v>
      </c>
      <c r="BI487" s="258">
        <f>IF(N487="nulová",J487,0)</f>
        <v>0</v>
      </c>
      <c r="BJ487" s="18" t="s">
        <v>84</v>
      </c>
      <c r="BK487" s="258">
        <f>ROUND(I487*H487,2)</f>
        <v>0</v>
      </c>
      <c r="BL487" s="18" t="s">
        <v>194</v>
      </c>
      <c r="BM487" s="257" t="s">
        <v>582</v>
      </c>
    </row>
    <row r="488" s="2" customFormat="1">
      <c r="A488" s="39"/>
      <c r="B488" s="40"/>
      <c r="C488" s="41"/>
      <c r="D488" s="259" t="s">
        <v>196</v>
      </c>
      <c r="E488" s="41"/>
      <c r="F488" s="260" t="s">
        <v>583</v>
      </c>
      <c r="G488" s="41"/>
      <c r="H488" s="41"/>
      <c r="I488" s="140"/>
      <c r="J488" s="41"/>
      <c r="K488" s="41"/>
      <c r="L488" s="45"/>
      <c r="M488" s="261"/>
      <c r="N488" s="262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196</v>
      </c>
      <c r="AU488" s="18" t="s">
        <v>90</v>
      </c>
    </row>
    <row r="489" s="2" customFormat="1" ht="21.75" customHeight="1">
      <c r="A489" s="39"/>
      <c r="B489" s="40"/>
      <c r="C489" s="245" t="s">
        <v>584</v>
      </c>
      <c r="D489" s="245" t="s">
        <v>191</v>
      </c>
      <c r="E489" s="246" t="s">
        <v>585</v>
      </c>
      <c r="F489" s="247" t="s">
        <v>586</v>
      </c>
      <c r="G489" s="248" t="s">
        <v>418</v>
      </c>
      <c r="H489" s="249">
        <v>15.5</v>
      </c>
      <c r="I489" s="250"/>
      <c r="J489" s="251">
        <f>ROUND(I489*H489,2)</f>
        <v>0</v>
      </c>
      <c r="K489" s="252"/>
      <c r="L489" s="45"/>
      <c r="M489" s="253" t="s">
        <v>1</v>
      </c>
      <c r="N489" s="254" t="s">
        <v>44</v>
      </c>
      <c r="O489" s="92"/>
      <c r="P489" s="255">
        <f>O489*H489</f>
        <v>0</v>
      </c>
      <c r="Q489" s="255">
        <v>0.0042700000000000004</v>
      </c>
      <c r="R489" s="255">
        <f>Q489*H489</f>
        <v>0.066185000000000008</v>
      </c>
      <c r="S489" s="255">
        <v>0</v>
      </c>
      <c r="T489" s="256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57" t="s">
        <v>194</v>
      </c>
      <c r="AT489" s="257" t="s">
        <v>191</v>
      </c>
      <c r="AU489" s="257" t="s">
        <v>90</v>
      </c>
      <c r="AY489" s="18" t="s">
        <v>189</v>
      </c>
      <c r="BE489" s="258">
        <f>IF(N489="základní",J489,0)</f>
        <v>0</v>
      </c>
      <c r="BF489" s="258">
        <f>IF(N489="snížená",J489,0)</f>
        <v>0</v>
      </c>
      <c r="BG489" s="258">
        <f>IF(N489="zákl. přenesená",J489,0)</f>
        <v>0</v>
      </c>
      <c r="BH489" s="258">
        <f>IF(N489="sníž. přenesená",J489,0)</f>
        <v>0</v>
      </c>
      <c r="BI489" s="258">
        <f>IF(N489="nulová",J489,0)</f>
        <v>0</v>
      </c>
      <c r="BJ489" s="18" t="s">
        <v>84</v>
      </c>
      <c r="BK489" s="258">
        <f>ROUND(I489*H489,2)</f>
        <v>0</v>
      </c>
      <c r="BL489" s="18" t="s">
        <v>194</v>
      </c>
      <c r="BM489" s="257" t="s">
        <v>587</v>
      </c>
    </row>
    <row r="490" s="2" customFormat="1">
      <c r="A490" s="39"/>
      <c r="B490" s="40"/>
      <c r="C490" s="41"/>
      <c r="D490" s="259" t="s">
        <v>196</v>
      </c>
      <c r="E490" s="41"/>
      <c r="F490" s="260" t="s">
        <v>588</v>
      </c>
      <c r="G490" s="41"/>
      <c r="H490" s="41"/>
      <c r="I490" s="140"/>
      <c r="J490" s="41"/>
      <c r="K490" s="41"/>
      <c r="L490" s="45"/>
      <c r="M490" s="261"/>
      <c r="N490" s="262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196</v>
      </c>
      <c r="AU490" s="18" t="s">
        <v>90</v>
      </c>
    </row>
    <row r="491" s="2" customFormat="1" ht="21.75" customHeight="1">
      <c r="A491" s="39"/>
      <c r="B491" s="40"/>
      <c r="C491" s="245" t="s">
        <v>589</v>
      </c>
      <c r="D491" s="245" t="s">
        <v>191</v>
      </c>
      <c r="E491" s="246" t="s">
        <v>590</v>
      </c>
      <c r="F491" s="247" t="s">
        <v>591</v>
      </c>
      <c r="G491" s="248" t="s">
        <v>260</v>
      </c>
      <c r="H491" s="249">
        <v>3</v>
      </c>
      <c r="I491" s="250"/>
      <c r="J491" s="251">
        <f>ROUND(I491*H491,2)</f>
        <v>0</v>
      </c>
      <c r="K491" s="252"/>
      <c r="L491" s="45"/>
      <c r="M491" s="253" t="s">
        <v>1</v>
      </c>
      <c r="N491" s="254" t="s">
        <v>44</v>
      </c>
      <c r="O491" s="92"/>
      <c r="P491" s="255">
        <f>O491*H491</f>
        <v>0</v>
      </c>
      <c r="Q491" s="255">
        <v>0</v>
      </c>
      <c r="R491" s="255">
        <f>Q491*H491</f>
        <v>0</v>
      </c>
      <c r="S491" s="255">
        <v>0</v>
      </c>
      <c r="T491" s="256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57" t="s">
        <v>194</v>
      </c>
      <c r="AT491" s="257" t="s">
        <v>191</v>
      </c>
      <c r="AU491" s="257" t="s">
        <v>90</v>
      </c>
      <c r="AY491" s="18" t="s">
        <v>189</v>
      </c>
      <c r="BE491" s="258">
        <f>IF(N491="základní",J491,0)</f>
        <v>0</v>
      </c>
      <c r="BF491" s="258">
        <f>IF(N491="snížená",J491,0)</f>
        <v>0</v>
      </c>
      <c r="BG491" s="258">
        <f>IF(N491="zákl. přenesená",J491,0)</f>
        <v>0</v>
      </c>
      <c r="BH491" s="258">
        <f>IF(N491="sníž. přenesená",J491,0)</f>
        <v>0</v>
      </c>
      <c r="BI491" s="258">
        <f>IF(N491="nulová",J491,0)</f>
        <v>0</v>
      </c>
      <c r="BJ491" s="18" t="s">
        <v>84</v>
      </c>
      <c r="BK491" s="258">
        <f>ROUND(I491*H491,2)</f>
        <v>0</v>
      </c>
      <c r="BL491" s="18" t="s">
        <v>194</v>
      </c>
      <c r="BM491" s="257" t="s">
        <v>592</v>
      </c>
    </row>
    <row r="492" s="2" customFormat="1">
      <c r="A492" s="39"/>
      <c r="B492" s="40"/>
      <c r="C492" s="41"/>
      <c r="D492" s="259" t="s">
        <v>196</v>
      </c>
      <c r="E492" s="41"/>
      <c r="F492" s="260" t="s">
        <v>593</v>
      </c>
      <c r="G492" s="41"/>
      <c r="H492" s="41"/>
      <c r="I492" s="140"/>
      <c r="J492" s="41"/>
      <c r="K492" s="41"/>
      <c r="L492" s="45"/>
      <c r="M492" s="261"/>
      <c r="N492" s="262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196</v>
      </c>
      <c r="AU492" s="18" t="s">
        <v>90</v>
      </c>
    </row>
    <row r="493" s="2" customFormat="1" ht="21.75" customHeight="1">
      <c r="A493" s="39"/>
      <c r="B493" s="40"/>
      <c r="C493" s="295" t="s">
        <v>594</v>
      </c>
      <c r="D493" s="295" t="s">
        <v>242</v>
      </c>
      <c r="E493" s="296" t="s">
        <v>595</v>
      </c>
      <c r="F493" s="297" t="s">
        <v>596</v>
      </c>
      <c r="G493" s="298" t="s">
        <v>260</v>
      </c>
      <c r="H493" s="299">
        <v>3</v>
      </c>
      <c r="I493" s="300"/>
      <c r="J493" s="301">
        <f>ROUND(I493*H493,2)</f>
        <v>0</v>
      </c>
      <c r="K493" s="302"/>
      <c r="L493" s="303"/>
      <c r="M493" s="304" t="s">
        <v>1</v>
      </c>
      <c r="N493" s="305" t="s">
        <v>44</v>
      </c>
      <c r="O493" s="92"/>
      <c r="P493" s="255">
        <f>O493*H493</f>
        <v>0</v>
      </c>
      <c r="Q493" s="255">
        <v>0.0015</v>
      </c>
      <c r="R493" s="255">
        <f>Q493*H493</f>
        <v>0.0045000000000000005</v>
      </c>
      <c r="S493" s="255">
        <v>0</v>
      </c>
      <c r="T493" s="256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57" t="s">
        <v>235</v>
      </c>
      <c r="AT493" s="257" t="s">
        <v>242</v>
      </c>
      <c r="AU493" s="257" t="s">
        <v>90</v>
      </c>
      <c r="AY493" s="18" t="s">
        <v>189</v>
      </c>
      <c r="BE493" s="258">
        <f>IF(N493="základní",J493,0)</f>
        <v>0</v>
      </c>
      <c r="BF493" s="258">
        <f>IF(N493="snížená",J493,0)</f>
        <v>0</v>
      </c>
      <c r="BG493" s="258">
        <f>IF(N493="zákl. přenesená",J493,0)</f>
        <v>0</v>
      </c>
      <c r="BH493" s="258">
        <f>IF(N493="sníž. přenesená",J493,0)</f>
        <v>0</v>
      </c>
      <c r="BI493" s="258">
        <f>IF(N493="nulová",J493,0)</f>
        <v>0</v>
      </c>
      <c r="BJ493" s="18" t="s">
        <v>84</v>
      </c>
      <c r="BK493" s="258">
        <f>ROUND(I493*H493,2)</f>
        <v>0</v>
      </c>
      <c r="BL493" s="18" t="s">
        <v>194</v>
      </c>
      <c r="BM493" s="257" t="s">
        <v>597</v>
      </c>
    </row>
    <row r="494" s="2" customFormat="1">
      <c r="A494" s="39"/>
      <c r="B494" s="40"/>
      <c r="C494" s="41"/>
      <c r="D494" s="259" t="s">
        <v>196</v>
      </c>
      <c r="E494" s="41"/>
      <c r="F494" s="260" t="s">
        <v>596</v>
      </c>
      <c r="G494" s="41"/>
      <c r="H494" s="41"/>
      <c r="I494" s="140"/>
      <c r="J494" s="41"/>
      <c r="K494" s="41"/>
      <c r="L494" s="45"/>
      <c r="M494" s="261"/>
      <c r="N494" s="262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196</v>
      </c>
      <c r="AU494" s="18" t="s">
        <v>90</v>
      </c>
    </row>
    <row r="495" s="2" customFormat="1" ht="21.75" customHeight="1">
      <c r="A495" s="39"/>
      <c r="B495" s="40"/>
      <c r="C495" s="245" t="s">
        <v>598</v>
      </c>
      <c r="D495" s="245" t="s">
        <v>191</v>
      </c>
      <c r="E495" s="246" t="s">
        <v>599</v>
      </c>
      <c r="F495" s="247" t="s">
        <v>600</v>
      </c>
      <c r="G495" s="248" t="s">
        <v>260</v>
      </c>
      <c r="H495" s="249">
        <v>5</v>
      </c>
      <c r="I495" s="250"/>
      <c r="J495" s="251">
        <f>ROUND(I495*H495,2)</f>
        <v>0</v>
      </c>
      <c r="K495" s="252"/>
      <c r="L495" s="45"/>
      <c r="M495" s="253" t="s">
        <v>1</v>
      </c>
      <c r="N495" s="254" t="s">
        <v>44</v>
      </c>
      <c r="O495" s="92"/>
      <c r="P495" s="255">
        <f>O495*H495</f>
        <v>0</v>
      </c>
      <c r="Q495" s="255">
        <v>0</v>
      </c>
      <c r="R495" s="255">
        <f>Q495*H495</f>
        <v>0</v>
      </c>
      <c r="S495" s="255">
        <v>0</v>
      </c>
      <c r="T495" s="256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57" t="s">
        <v>194</v>
      </c>
      <c r="AT495" s="257" t="s">
        <v>191</v>
      </c>
      <c r="AU495" s="257" t="s">
        <v>90</v>
      </c>
      <c r="AY495" s="18" t="s">
        <v>189</v>
      </c>
      <c r="BE495" s="258">
        <f>IF(N495="základní",J495,0)</f>
        <v>0</v>
      </c>
      <c r="BF495" s="258">
        <f>IF(N495="snížená",J495,0)</f>
        <v>0</v>
      </c>
      <c r="BG495" s="258">
        <f>IF(N495="zákl. přenesená",J495,0)</f>
        <v>0</v>
      </c>
      <c r="BH495" s="258">
        <f>IF(N495="sníž. přenesená",J495,0)</f>
        <v>0</v>
      </c>
      <c r="BI495" s="258">
        <f>IF(N495="nulová",J495,0)</f>
        <v>0</v>
      </c>
      <c r="BJ495" s="18" t="s">
        <v>84</v>
      </c>
      <c r="BK495" s="258">
        <f>ROUND(I495*H495,2)</f>
        <v>0</v>
      </c>
      <c r="BL495" s="18" t="s">
        <v>194</v>
      </c>
      <c r="BM495" s="257" t="s">
        <v>601</v>
      </c>
    </row>
    <row r="496" s="2" customFormat="1">
      <c r="A496" s="39"/>
      <c r="B496" s="40"/>
      <c r="C496" s="41"/>
      <c r="D496" s="259" t="s">
        <v>196</v>
      </c>
      <c r="E496" s="41"/>
      <c r="F496" s="260" t="s">
        <v>602</v>
      </c>
      <c r="G496" s="41"/>
      <c r="H496" s="41"/>
      <c r="I496" s="140"/>
      <c r="J496" s="41"/>
      <c r="K496" s="41"/>
      <c r="L496" s="45"/>
      <c r="M496" s="261"/>
      <c r="N496" s="262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196</v>
      </c>
      <c r="AU496" s="18" t="s">
        <v>90</v>
      </c>
    </row>
    <row r="497" s="2" customFormat="1" ht="16.5" customHeight="1">
      <c r="A497" s="39"/>
      <c r="B497" s="40"/>
      <c r="C497" s="295" t="s">
        <v>603</v>
      </c>
      <c r="D497" s="295" t="s">
        <v>242</v>
      </c>
      <c r="E497" s="296" t="s">
        <v>604</v>
      </c>
      <c r="F497" s="297" t="s">
        <v>605</v>
      </c>
      <c r="G497" s="298" t="s">
        <v>260</v>
      </c>
      <c r="H497" s="299">
        <v>5</v>
      </c>
      <c r="I497" s="300"/>
      <c r="J497" s="301">
        <f>ROUND(I497*H497,2)</f>
        <v>0</v>
      </c>
      <c r="K497" s="302"/>
      <c r="L497" s="303"/>
      <c r="M497" s="304" t="s">
        <v>1</v>
      </c>
      <c r="N497" s="305" t="s">
        <v>44</v>
      </c>
      <c r="O497" s="92"/>
      <c r="P497" s="255">
        <f>O497*H497</f>
        <v>0</v>
      </c>
      <c r="Q497" s="255">
        <v>0.00064000000000000005</v>
      </c>
      <c r="R497" s="255">
        <f>Q497*H497</f>
        <v>0.0032000000000000002</v>
      </c>
      <c r="S497" s="255">
        <v>0</v>
      </c>
      <c r="T497" s="256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57" t="s">
        <v>235</v>
      </c>
      <c r="AT497" s="257" t="s">
        <v>242</v>
      </c>
      <c r="AU497" s="257" t="s">
        <v>90</v>
      </c>
      <c r="AY497" s="18" t="s">
        <v>189</v>
      </c>
      <c r="BE497" s="258">
        <f>IF(N497="základní",J497,0)</f>
        <v>0</v>
      </c>
      <c r="BF497" s="258">
        <f>IF(N497="snížená",J497,0)</f>
        <v>0</v>
      </c>
      <c r="BG497" s="258">
        <f>IF(N497="zákl. přenesená",J497,0)</f>
        <v>0</v>
      </c>
      <c r="BH497" s="258">
        <f>IF(N497="sníž. přenesená",J497,0)</f>
        <v>0</v>
      </c>
      <c r="BI497" s="258">
        <f>IF(N497="nulová",J497,0)</f>
        <v>0</v>
      </c>
      <c r="BJ497" s="18" t="s">
        <v>84</v>
      </c>
      <c r="BK497" s="258">
        <f>ROUND(I497*H497,2)</f>
        <v>0</v>
      </c>
      <c r="BL497" s="18" t="s">
        <v>194</v>
      </c>
      <c r="BM497" s="257" t="s">
        <v>606</v>
      </c>
    </row>
    <row r="498" s="2" customFormat="1">
      <c r="A498" s="39"/>
      <c r="B498" s="40"/>
      <c r="C498" s="41"/>
      <c r="D498" s="259" t="s">
        <v>196</v>
      </c>
      <c r="E498" s="41"/>
      <c r="F498" s="260" t="s">
        <v>605</v>
      </c>
      <c r="G498" s="41"/>
      <c r="H498" s="41"/>
      <c r="I498" s="140"/>
      <c r="J498" s="41"/>
      <c r="K498" s="41"/>
      <c r="L498" s="45"/>
      <c r="M498" s="261"/>
      <c r="N498" s="262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196</v>
      </c>
      <c r="AU498" s="18" t="s">
        <v>90</v>
      </c>
    </row>
    <row r="499" s="2" customFormat="1" ht="16.5" customHeight="1">
      <c r="A499" s="39"/>
      <c r="B499" s="40"/>
      <c r="C499" s="295" t="s">
        <v>607</v>
      </c>
      <c r="D499" s="295" t="s">
        <v>242</v>
      </c>
      <c r="E499" s="296" t="s">
        <v>608</v>
      </c>
      <c r="F499" s="297" t="s">
        <v>609</v>
      </c>
      <c r="G499" s="298" t="s">
        <v>260</v>
      </c>
      <c r="H499" s="299">
        <v>1</v>
      </c>
      <c r="I499" s="300"/>
      <c r="J499" s="301">
        <f>ROUND(I499*H499,2)</f>
        <v>0</v>
      </c>
      <c r="K499" s="302"/>
      <c r="L499" s="303"/>
      <c r="M499" s="304" t="s">
        <v>1</v>
      </c>
      <c r="N499" s="305" t="s">
        <v>44</v>
      </c>
      <c r="O499" s="92"/>
      <c r="P499" s="255">
        <f>O499*H499</f>
        <v>0</v>
      </c>
      <c r="Q499" s="255">
        <v>0.00079000000000000001</v>
      </c>
      <c r="R499" s="255">
        <f>Q499*H499</f>
        <v>0.00079000000000000001</v>
      </c>
      <c r="S499" s="255">
        <v>0</v>
      </c>
      <c r="T499" s="256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57" t="s">
        <v>235</v>
      </c>
      <c r="AT499" s="257" t="s">
        <v>242</v>
      </c>
      <c r="AU499" s="257" t="s">
        <v>90</v>
      </c>
      <c r="AY499" s="18" t="s">
        <v>189</v>
      </c>
      <c r="BE499" s="258">
        <f>IF(N499="základní",J499,0)</f>
        <v>0</v>
      </c>
      <c r="BF499" s="258">
        <f>IF(N499="snížená",J499,0)</f>
        <v>0</v>
      </c>
      <c r="BG499" s="258">
        <f>IF(N499="zákl. přenesená",J499,0)</f>
        <v>0</v>
      </c>
      <c r="BH499" s="258">
        <f>IF(N499="sníž. přenesená",J499,0)</f>
        <v>0</v>
      </c>
      <c r="BI499" s="258">
        <f>IF(N499="nulová",J499,0)</f>
        <v>0</v>
      </c>
      <c r="BJ499" s="18" t="s">
        <v>84</v>
      </c>
      <c r="BK499" s="258">
        <f>ROUND(I499*H499,2)</f>
        <v>0</v>
      </c>
      <c r="BL499" s="18" t="s">
        <v>194</v>
      </c>
      <c r="BM499" s="257" t="s">
        <v>610</v>
      </c>
    </row>
    <row r="500" s="2" customFormat="1">
      <c r="A500" s="39"/>
      <c r="B500" s="40"/>
      <c r="C500" s="41"/>
      <c r="D500" s="259" t="s">
        <v>196</v>
      </c>
      <c r="E500" s="41"/>
      <c r="F500" s="260" t="s">
        <v>609</v>
      </c>
      <c r="G500" s="41"/>
      <c r="H500" s="41"/>
      <c r="I500" s="140"/>
      <c r="J500" s="41"/>
      <c r="K500" s="41"/>
      <c r="L500" s="45"/>
      <c r="M500" s="261"/>
      <c r="N500" s="262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196</v>
      </c>
      <c r="AU500" s="18" t="s">
        <v>90</v>
      </c>
    </row>
    <row r="501" s="2" customFormat="1" ht="21.75" customHeight="1">
      <c r="A501" s="39"/>
      <c r="B501" s="40"/>
      <c r="C501" s="295" t="s">
        <v>611</v>
      </c>
      <c r="D501" s="295" t="s">
        <v>242</v>
      </c>
      <c r="E501" s="296" t="s">
        <v>612</v>
      </c>
      <c r="F501" s="297" t="s">
        <v>613</v>
      </c>
      <c r="G501" s="298" t="s">
        <v>260</v>
      </c>
      <c r="H501" s="299">
        <v>3</v>
      </c>
      <c r="I501" s="300"/>
      <c r="J501" s="301">
        <f>ROUND(I501*H501,2)</f>
        <v>0</v>
      </c>
      <c r="K501" s="302"/>
      <c r="L501" s="303"/>
      <c r="M501" s="304" t="s">
        <v>1</v>
      </c>
      <c r="N501" s="305" t="s">
        <v>44</v>
      </c>
      <c r="O501" s="92"/>
      <c r="P501" s="255">
        <f>O501*H501</f>
        <v>0</v>
      </c>
      <c r="Q501" s="255">
        <v>0.001</v>
      </c>
      <c r="R501" s="255">
        <f>Q501*H501</f>
        <v>0.0030000000000000001</v>
      </c>
      <c r="S501" s="255">
        <v>0</v>
      </c>
      <c r="T501" s="256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57" t="s">
        <v>235</v>
      </c>
      <c r="AT501" s="257" t="s">
        <v>242</v>
      </c>
      <c r="AU501" s="257" t="s">
        <v>90</v>
      </c>
      <c r="AY501" s="18" t="s">
        <v>189</v>
      </c>
      <c r="BE501" s="258">
        <f>IF(N501="základní",J501,0)</f>
        <v>0</v>
      </c>
      <c r="BF501" s="258">
        <f>IF(N501="snížená",J501,0)</f>
        <v>0</v>
      </c>
      <c r="BG501" s="258">
        <f>IF(N501="zákl. přenesená",J501,0)</f>
        <v>0</v>
      </c>
      <c r="BH501" s="258">
        <f>IF(N501="sníž. přenesená",J501,0)</f>
        <v>0</v>
      </c>
      <c r="BI501" s="258">
        <f>IF(N501="nulová",J501,0)</f>
        <v>0</v>
      </c>
      <c r="BJ501" s="18" t="s">
        <v>84</v>
      </c>
      <c r="BK501" s="258">
        <f>ROUND(I501*H501,2)</f>
        <v>0</v>
      </c>
      <c r="BL501" s="18" t="s">
        <v>194</v>
      </c>
      <c r="BM501" s="257" t="s">
        <v>614</v>
      </c>
    </row>
    <row r="502" s="2" customFormat="1">
      <c r="A502" s="39"/>
      <c r="B502" s="40"/>
      <c r="C502" s="41"/>
      <c r="D502" s="259" t="s">
        <v>196</v>
      </c>
      <c r="E502" s="41"/>
      <c r="F502" s="260" t="s">
        <v>613</v>
      </c>
      <c r="G502" s="41"/>
      <c r="H502" s="41"/>
      <c r="I502" s="140"/>
      <c r="J502" s="41"/>
      <c r="K502" s="41"/>
      <c r="L502" s="45"/>
      <c r="M502" s="261"/>
      <c r="N502" s="262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196</v>
      </c>
      <c r="AU502" s="18" t="s">
        <v>90</v>
      </c>
    </row>
    <row r="503" s="2" customFormat="1" ht="21.75" customHeight="1">
      <c r="A503" s="39"/>
      <c r="B503" s="40"/>
      <c r="C503" s="245" t="s">
        <v>615</v>
      </c>
      <c r="D503" s="245" t="s">
        <v>191</v>
      </c>
      <c r="E503" s="246" t="s">
        <v>616</v>
      </c>
      <c r="F503" s="247" t="s">
        <v>617</v>
      </c>
      <c r="G503" s="248" t="s">
        <v>260</v>
      </c>
      <c r="H503" s="249">
        <v>1</v>
      </c>
      <c r="I503" s="250"/>
      <c r="J503" s="251">
        <f>ROUND(I503*H503,2)</f>
        <v>0</v>
      </c>
      <c r="K503" s="252"/>
      <c r="L503" s="45"/>
      <c r="M503" s="253" t="s">
        <v>1</v>
      </c>
      <c r="N503" s="254" t="s">
        <v>44</v>
      </c>
      <c r="O503" s="92"/>
      <c r="P503" s="255">
        <f>O503*H503</f>
        <v>0</v>
      </c>
      <c r="Q503" s="255">
        <v>6.9999999999999994E-05</v>
      </c>
      <c r="R503" s="255">
        <f>Q503*H503</f>
        <v>6.9999999999999994E-05</v>
      </c>
      <c r="S503" s="255">
        <v>0</v>
      </c>
      <c r="T503" s="256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57" t="s">
        <v>194</v>
      </c>
      <c r="AT503" s="257" t="s">
        <v>191</v>
      </c>
      <c r="AU503" s="257" t="s">
        <v>90</v>
      </c>
      <c r="AY503" s="18" t="s">
        <v>189</v>
      </c>
      <c r="BE503" s="258">
        <f>IF(N503="základní",J503,0)</f>
        <v>0</v>
      </c>
      <c r="BF503" s="258">
        <f>IF(N503="snížená",J503,0)</f>
        <v>0</v>
      </c>
      <c r="BG503" s="258">
        <f>IF(N503="zákl. přenesená",J503,0)</f>
        <v>0</v>
      </c>
      <c r="BH503" s="258">
        <f>IF(N503="sníž. přenesená",J503,0)</f>
        <v>0</v>
      </c>
      <c r="BI503" s="258">
        <f>IF(N503="nulová",J503,0)</f>
        <v>0</v>
      </c>
      <c r="BJ503" s="18" t="s">
        <v>84</v>
      </c>
      <c r="BK503" s="258">
        <f>ROUND(I503*H503,2)</f>
        <v>0</v>
      </c>
      <c r="BL503" s="18" t="s">
        <v>194</v>
      </c>
      <c r="BM503" s="257" t="s">
        <v>618</v>
      </c>
    </row>
    <row r="504" s="2" customFormat="1">
      <c r="A504" s="39"/>
      <c r="B504" s="40"/>
      <c r="C504" s="41"/>
      <c r="D504" s="259" t="s">
        <v>196</v>
      </c>
      <c r="E504" s="41"/>
      <c r="F504" s="260" t="s">
        <v>619</v>
      </c>
      <c r="G504" s="41"/>
      <c r="H504" s="41"/>
      <c r="I504" s="140"/>
      <c r="J504" s="41"/>
      <c r="K504" s="41"/>
      <c r="L504" s="45"/>
      <c r="M504" s="261"/>
      <c r="N504" s="262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196</v>
      </c>
      <c r="AU504" s="18" t="s">
        <v>90</v>
      </c>
    </row>
    <row r="505" s="2" customFormat="1" ht="16.5" customHeight="1">
      <c r="A505" s="39"/>
      <c r="B505" s="40"/>
      <c r="C505" s="295" t="s">
        <v>620</v>
      </c>
      <c r="D505" s="295" t="s">
        <v>242</v>
      </c>
      <c r="E505" s="296" t="s">
        <v>621</v>
      </c>
      <c r="F505" s="297" t="s">
        <v>622</v>
      </c>
      <c r="G505" s="298" t="s">
        <v>260</v>
      </c>
      <c r="H505" s="299">
        <v>1</v>
      </c>
      <c r="I505" s="300"/>
      <c r="J505" s="301">
        <f>ROUND(I505*H505,2)</f>
        <v>0</v>
      </c>
      <c r="K505" s="302"/>
      <c r="L505" s="303"/>
      <c r="M505" s="304" t="s">
        <v>1</v>
      </c>
      <c r="N505" s="305" t="s">
        <v>44</v>
      </c>
      <c r="O505" s="92"/>
      <c r="P505" s="255">
        <f>O505*H505</f>
        <v>0</v>
      </c>
      <c r="Q505" s="255">
        <v>0.0028</v>
      </c>
      <c r="R505" s="255">
        <f>Q505*H505</f>
        <v>0.0028</v>
      </c>
      <c r="S505" s="255">
        <v>0</v>
      </c>
      <c r="T505" s="256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57" t="s">
        <v>235</v>
      </c>
      <c r="AT505" s="257" t="s">
        <v>242</v>
      </c>
      <c r="AU505" s="257" t="s">
        <v>90</v>
      </c>
      <c r="AY505" s="18" t="s">
        <v>189</v>
      </c>
      <c r="BE505" s="258">
        <f>IF(N505="základní",J505,0)</f>
        <v>0</v>
      </c>
      <c r="BF505" s="258">
        <f>IF(N505="snížená",J505,0)</f>
        <v>0</v>
      </c>
      <c r="BG505" s="258">
        <f>IF(N505="zákl. přenesená",J505,0)</f>
        <v>0</v>
      </c>
      <c r="BH505" s="258">
        <f>IF(N505="sníž. přenesená",J505,0)</f>
        <v>0</v>
      </c>
      <c r="BI505" s="258">
        <f>IF(N505="nulová",J505,0)</f>
        <v>0</v>
      </c>
      <c r="BJ505" s="18" t="s">
        <v>84</v>
      </c>
      <c r="BK505" s="258">
        <f>ROUND(I505*H505,2)</f>
        <v>0</v>
      </c>
      <c r="BL505" s="18" t="s">
        <v>194</v>
      </c>
      <c r="BM505" s="257" t="s">
        <v>623</v>
      </c>
    </row>
    <row r="506" s="2" customFormat="1">
      <c r="A506" s="39"/>
      <c r="B506" s="40"/>
      <c r="C506" s="41"/>
      <c r="D506" s="259" t="s">
        <v>196</v>
      </c>
      <c r="E506" s="41"/>
      <c r="F506" s="260" t="s">
        <v>622</v>
      </c>
      <c r="G506" s="41"/>
      <c r="H506" s="41"/>
      <c r="I506" s="140"/>
      <c r="J506" s="41"/>
      <c r="K506" s="41"/>
      <c r="L506" s="45"/>
      <c r="M506" s="261"/>
      <c r="N506" s="262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196</v>
      </c>
      <c r="AU506" s="18" t="s">
        <v>90</v>
      </c>
    </row>
    <row r="507" s="12" customFormat="1" ht="22.8" customHeight="1">
      <c r="A507" s="12"/>
      <c r="B507" s="229"/>
      <c r="C507" s="230"/>
      <c r="D507" s="231" t="s">
        <v>78</v>
      </c>
      <c r="E507" s="243" t="s">
        <v>241</v>
      </c>
      <c r="F507" s="243" t="s">
        <v>624</v>
      </c>
      <c r="G507" s="230"/>
      <c r="H507" s="230"/>
      <c r="I507" s="233"/>
      <c r="J507" s="244">
        <f>BK507</f>
        <v>0</v>
      </c>
      <c r="K507" s="230"/>
      <c r="L507" s="235"/>
      <c r="M507" s="236"/>
      <c r="N507" s="237"/>
      <c r="O507" s="237"/>
      <c r="P507" s="238">
        <f>SUM(P508:P626)</f>
        <v>0</v>
      </c>
      <c r="Q507" s="237"/>
      <c r="R507" s="238">
        <f>SUM(R508:R626)</f>
        <v>0.067198300000000002</v>
      </c>
      <c r="S507" s="237"/>
      <c r="T507" s="239">
        <f>SUM(T508:T626)</f>
        <v>28.826397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40" t="s">
        <v>84</v>
      </c>
      <c r="AT507" s="241" t="s">
        <v>78</v>
      </c>
      <c r="AU507" s="241" t="s">
        <v>84</v>
      </c>
      <c r="AY507" s="240" t="s">
        <v>189</v>
      </c>
      <c r="BK507" s="242">
        <f>SUM(BK508:BK626)</f>
        <v>0</v>
      </c>
    </row>
    <row r="508" s="2" customFormat="1" ht="21.75" customHeight="1">
      <c r="A508" s="39"/>
      <c r="B508" s="40"/>
      <c r="C508" s="245" t="s">
        <v>625</v>
      </c>
      <c r="D508" s="245" t="s">
        <v>191</v>
      </c>
      <c r="E508" s="246" t="s">
        <v>626</v>
      </c>
      <c r="F508" s="247" t="s">
        <v>627</v>
      </c>
      <c r="G508" s="248" t="s">
        <v>88</v>
      </c>
      <c r="H508" s="249">
        <v>506.39999999999998</v>
      </c>
      <c r="I508" s="250"/>
      <c r="J508" s="251">
        <f>ROUND(I508*H508,2)</f>
        <v>0</v>
      </c>
      <c r="K508" s="252"/>
      <c r="L508" s="45"/>
      <c r="M508" s="253" t="s">
        <v>1</v>
      </c>
      <c r="N508" s="254" t="s">
        <v>44</v>
      </c>
      <c r="O508" s="92"/>
      <c r="P508" s="255">
        <f>O508*H508</f>
        <v>0</v>
      </c>
      <c r="Q508" s="255">
        <v>0</v>
      </c>
      <c r="R508" s="255">
        <f>Q508*H508</f>
        <v>0</v>
      </c>
      <c r="S508" s="255">
        <v>0</v>
      </c>
      <c r="T508" s="256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57" t="s">
        <v>194</v>
      </c>
      <c r="AT508" s="257" t="s">
        <v>191</v>
      </c>
      <c r="AU508" s="257" t="s">
        <v>90</v>
      </c>
      <c r="AY508" s="18" t="s">
        <v>189</v>
      </c>
      <c r="BE508" s="258">
        <f>IF(N508="základní",J508,0)</f>
        <v>0</v>
      </c>
      <c r="BF508" s="258">
        <f>IF(N508="snížená",J508,0)</f>
        <v>0</v>
      </c>
      <c r="BG508" s="258">
        <f>IF(N508="zákl. přenesená",J508,0)</f>
        <v>0</v>
      </c>
      <c r="BH508" s="258">
        <f>IF(N508="sníž. přenesená",J508,0)</f>
        <v>0</v>
      </c>
      <c r="BI508" s="258">
        <f>IF(N508="nulová",J508,0)</f>
        <v>0</v>
      </c>
      <c r="BJ508" s="18" t="s">
        <v>84</v>
      </c>
      <c r="BK508" s="258">
        <f>ROUND(I508*H508,2)</f>
        <v>0</v>
      </c>
      <c r="BL508" s="18" t="s">
        <v>194</v>
      </c>
      <c r="BM508" s="257" t="s">
        <v>628</v>
      </c>
    </row>
    <row r="509" s="2" customFormat="1">
      <c r="A509" s="39"/>
      <c r="B509" s="40"/>
      <c r="C509" s="41"/>
      <c r="D509" s="259" t="s">
        <v>196</v>
      </c>
      <c r="E509" s="41"/>
      <c r="F509" s="260" t="s">
        <v>629</v>
      </c>
      <c r="G509" s="41"/>
      <c r="H509" s="41"/>
      <c r="I509" s="140"/>
      <c r="J509" s="41"/>
      <c r="K509" s="41"/>
      <c r="L509" s="45"/>
      <c r="M509" s="261"/>
      <c r="N509" s="262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196</v>
      </c>
      <c r="AU509" s="18" t="s">
        <v>90</v>
      </c>
    </row>
    <row r="510" s="14" customFormat="1">
      <c r="A510" s="14"/>
      <c r="B510" s="273"/>
      <c r="C510" s="274"/>
      <c r="D510" s="259" t="s">
        <v>198</v>
      </c>
      <c r="E510" s="275" t="s">
        <v>1</v>
      </c>
      <c r="F510" s="276" t="s">
        <v>630</v>
      </c>
      <c r="G510" s="274"/>
      <c r="H510" s="277">
        <v>506.39999999999998</v>
      </c>
      <c r="I510" s="278"/>
      <c r="J510" s="274"/>
      <c r="K510" s="274"/>
      <c r="L510" s="279"/>
      <c r="M510" s="280"/>
      <c r="N510" s="281"/>
      <c r="O510" s="281"/>
      <c r="P510" s="281"/>
      <c r="Q510" s="281"/>
      <c r="R510" s="281"/>
      <c r="S510" s="281"/>
      <c r="T510" s="28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83" t="s">
        <v>198</v>
      </c>
      <c r="AU510" s="283" t="s">
        <v>90</v>
      </c>
      <c r="AV510" s="14" t="s">
        <v>90</v>
      </c>
      <c r="AW510" s="14" t="s">
        <v>34</v>
      </c>
      <c r="AX510" s="14" t="s">
        <v>79</v>
      </c>
      <c r="AY510" s="283" t="s">
        <v>189</v>
      </c>
    </row>
    <row r="511" s="15" customFormat="1">
      <c r="A511" s="15"/>
      <c r="B511" s="284"/>
      <c r="C511" s="285"/>
      <c r="D511" s="259" t="s">
        <v>198</v>
      </c>
      <c r="E511" s="286" t="s">
        <v>95</v>
      </c>
      <c r="F511" s="287" t="s">
        <v>201</v>
      </c>
      <c r="G511" s="285"/>
      <c r="H511" s="288">
        <v>506.39999999999998</v>
      </c>
      <c r="I511" s="289"/>
      <c r="J511" s="285"/>
      <c r="K511" s="285"/>
      <c r="L511" s="290"/>
      <c r="M511" s="291"/>
      <c r="N511" s="292"/>
      <c r="O511" s="292"/>
      <c r="P511" s="292"/>
      <c r="Q511" s="292"/>
      <c r="R511" s="292"/>
      <c r="S511" s="292"/>
      <c r="T511" s="29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94" t="s">
        <v>198</v>
      </c>
      <c r="AU511" s="294" t="s">
        <v>90</v>
      </c>
      <c r="AV511" s="15" t="s">
        <v>194</v>
      </c>
      <c r="AW511" s="15" t="s">
        <v>34</v>
      </c>
      <c r="AX511" s="15" t="s">
        <v>84</v>
      </c>
      <c r="AY511" s="294" t="s">
        <v>189</v>
      </c>
    </row>
    <row r="512" s="2" customFormat="1" ht="21.75" customHeight="1">
      <c r="A512" s="39"/>
      <c r="B512" s="40"/>
      <c r="C512" s="245" t="s">
        <v>631</v>
      </c>
      <c r="D512" s="245" t="s">
        <v>191</v>
      </c>
      <c r="E512" s="246" t="s">
        <v>632</v>
      </c>
      <c r="F512" s="247" t="s">
        <v>633</v>
      </c>
      <c r="G512" s="248" t="s">
        <v>88</v>
      </c>
      <c r="H512" s="249">
        <v>30384</v>
      </c>
      <c r="I512" s="250"/>
      <c r="J512" s="251">
        <f>ROUND(I512*H512,2)</f>
        <v>0</v>
      </c>
      <c r="K512" s="252"/>
      <c r="L512" s="45"/>
      <c r="M512" s="253" t="s">
        <v>1</v>
      </c>
      <c r="N512" s="254" t="s">
        <v>44</v>
      </c>
      <c r="O512" s="92"/>
      <c r="P512" s="255">
        <f>O512*H512</f>
        <v>0</v>
      </c>
      <c r="Q512" s="255">
        <v>0</v>
      </c>
      <c r="R512" s="255">
        <f>Q512*H512</f>
        <v>0</v>
      </c>
      <c r="S512" s="255">
        <v>0</v>
      </c>
      <c r="T512" s="256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57" t="s">
        <v>194</v>
      </c>
      <c r="AT512" s="257" t="s">
        <v>191</v>
      </c>
      <c r="AU512" s="257" t="s">
        <v>90</v>
      </c>
      <c r="AY512" s="18" t="s">
        <v>189</v>
      </c>
      <c r="BE512" s="258">
        <f>IF(N512="základní",J512,0)</f>
        <v>0</v>
      </c>
      <c r="BF512" s="258">
        <f>IF(N512="snížená",J512,0)</f>
        <v>0</v>
      </c>
      <c r="BG512" s="258">
        <f>IF(N512="zákl. přenesená",J512,0)</f>
        <v>0</v>
      </c>
      <c r="BH512" s="258">
        <f>IF(N512="sníž. přenesená",J512,0)</f>
        <v>0</v>
      </c>
      <c r="BI512" s="258">
        <f>IF(N512="nulová",J512,0)</f>
        <v>0</v>
      </c>
      <c r="BJ512" s="18" t="s">
        <v>84</v>
      </c>
      <c r="BK512" s="258">
        <f>ROUND(I512*H512,2)</f>
        <v>0</v>
      </c>
      <c r="BL512" s="18" t="s">
        <v>194</v>
      </c>
      <c r="BM512" s="257" t="s">
        <v>634</v>
      </c>
    </row>
    <row r="513" s="2" customFormat="1">
      <c r="A513" s="39"/>
      <c r="B513" s="40"/>
      <c r="C513" s="41"/>
      <c r="D513" s="259" t="s">
        <v>196</v>
      </c>
      <c r="E513" s="41"/>
      <c r="F513" s="260" t="s">
        <v>635</v>
      </c>
      <c r="G513" s="41"/>
      <c r="H513" s="41"/>
      <c r="I513" s="140"/>
      <c r="J513" s="41"/>
      <c r="K513" s="41"/>
      <c r="L513" s="45"/>
      <c r="M513" s="261"/>
      <c r="N513" s="262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196</v>
      </c>
      <c r="AU513" s="18" t="s">
        <v>90</v>
      </c>
    </row>
    <row r="514" s="14" customFormat="1">
      <c r="A514" s="14"/>
      <c r="B514" s="273"/>
      <c r="C514" s="274"/>
      <c r="D514" s="259" t="s">
        <v>198</v>
      </c>
      <c r="E514" s="275" t="s">
        <v>1</v>
      </c>
      <c r="F514" s="276" t="s">
        <v>636</v>
      </c>
      <c r="G514" s="274"/>
      <c r="H514" s="277">
        <v>30384</v>
      </c>
      <c r="I514" s="278"/>
      <c r="J514" s="274"/>
      <c r="K514" s="274"/>
      <c r="L514" s="279"/>
      <c r="M514" s="280"/>
      <c r="N514" s="281"/>
      <c r="O514" s="281"/>
      <c r="P514" s="281"/>
      <c r="Q514" s="281"/>
      <c r="R514" s="281"/>
      <c r="S514" s="281"/>
      <c r="T514" s="28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83" t="s">
        <v>198</v>
      </c>
      <c r="AU514" s="283" t="s">
        <v>90</v>
      </c>
      <c r="AV514" s="14" t="s">
        <v>90</v>
      </c>
      <c r="AW514" s="14" t="s">
        <v>34</v>
      </c>
      <c r="AX514" s="14" t="s">
        <v>79</v>
      </c>
      <c r="AY514" s="283" t="s">
        <v>189</v>
      </c>
    </row>
    <row r="515" s="15" customFormat="1">
      <c r="A515" s="15"/>
      <c r="B515" s="284"/>
      <c r="C515" s="285"/>
      <c r="D515" s="259" t="s">
        <v>198</v>
      </c>
      <c r="E515" s="286" t="s">
        <v>1</v>
      </c>
      <c r="F515" s="287" t="s">
        <v>201</v>
      </c>
      <c r="G515" s="285"/>
      <c r="H515" s="288">
        <v>30384</v>
      </c>
      <c r="I515" s="289"/>
      <c r="J515" s="285"/>
      <c r="K515" s="285"/>
      <c r="L515" s="290"/>
      <c r="M515" s="291"/>
      <c r="N515" s="292"/>
      <c r="O515" s="292"/>
      <c r="P515" s="292"/>
      <c r="Q515" s="292"/>
      <c r="R515" s="292"/>
      <c r="S515" s="292"/>
      <c r="T515" s="29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94" t="s">
        <v>198</v>
      </c>
      <c r="AU515" s="294" t="s">
        <v>90</v>
      </c>
      <c r="AV515" s="15" t="s">
        <v>194</v>
      </c>
      <c r="AW515" s="15" t="s">
        <v>34</v>
      </c>
      <c r="AX515" s="15" t="s">
        <v>84</v>
      </c>
      <c r="AY515" s="294" t="s">
        <v>189</v>
      </c>
    </row>
    <row r="516" s="2" customFormat="1" ht="21.75" customHeight="1">
      <c r="A516" s="39"/>
      <c r="B516" s="40"/>
      <c r="C516" s="245" t="s">
        <v>637</v>
      </c>
      <c r="D516" s="245" t="s">
        <v>191</v>
      </c>
      <c r="E516" s="246" t="s">
        <v>638</v>
      </c>
      <c r="F516" s="247" t="s">
        <v>639</v>
      </c>
      <c r="G516" s="248" t="s">
        <v>88</v>
      </c>
      <c r="H516" s="249">
        <v>506.39999999999998</v>
      </c>
      <c r="I516" s="250"/>
      <c r="J516" s="251">
        <f>ROUND(I516*H516,2)</f>
        <v>0</v>
      </c>
      <c r="K516" s="252"/>
      <c r="L516" s="45"/>
      <c r="M516" s="253" t="s">
        <v>1</v>
      </c>
      <c r="N516" s="254" t="s">
        <v>44</v>
      </c>
      <c r="O516" s="92"/>
      <c r="P516" s="255">
        <f>O516*H516</f>
        <v>0</v>
      </c>
      <c r="Q516" s="255">
        <v>0</v>
      </c>
      <c r="R516" s="255">
        <f>Q516*H516</f>
        <v>0</v>
      </c>
      <c r="S516" s="255">
        <v>0</v>
      </c>
      <c r="T516" s="256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57" t="s">
        <v>194</v>
      </c>
      <c r="AT516" s="257" t="s">
        <v>191</v>
      </c>
      <c r="AU516" s="257" t="s">
        <v>90</v>
      </c>
      <c r="AY516" s="18" t="s">
        <v>189</v>
      </c>
      <c r="BE516" s="258">
        <f>IF(N516="základní",J516,0)</f>
        <v>0</v>
      </c>
      <c r="BF516" s="258">
        <f>IF(N516="snížená",J516,0)</f>
        <v>0</v>
      </c>
      <c r="BG516" s="258">
        <f>IF(N516="zákl. přenesená",J516,0)</f>
        <v>0</v>
      </c>
      <c r="BH516" s="258">
        <f>IF(N516="sníž. přenesená",J516,0)</f>
        <v>0</v>
      </c>
      <c r="BI516" s="258">
        <f>IF(N516="nulová",J516,0)</f>
        <v>0</v>
      </c>
      <c r="BJ516" s="18" t="s">
        <v>84</v>
      </c>
      <c r="BK516" s="258">
        <f>ROUND(I516*H516,2)</f>
        <v>0</v>
      </c>
      <c r="BL516" s="18" t="s">
        <v>194</v>
      </c>
      <c r="BM516" s="257" t="s">
        <v>640</v>
      </c>
    </row>
    <row r="517" s="2" customFormat="1">
      <c r="A517" s="39"/>
      <c r="B517" s="40"/>
      <c r="C517" s="41"/>
      <c r="D517" s="259" t="s">
        <v>196</v>
      </c>
      <c r="E517" s="41"/>
      <c r="F517" s="260" t="s">
        <v>641</v>
      </c>
      <c r="G517" s="41"/>
      <c r="H517" s="41"/>
      <c r="I517" s="140"/>
      <c r="J517" s="41"/>
      <c r="K517" s="41"/>
      <c r="L517" s="45"/>
      <c r="M517" s="261"/>
      <c r="N517" s="262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196</v>
      </c>
      <c r="AU517" s="18" t="s">
        <v>90</v>
      </c>
    </row>
    <row r="518" s="14" customFormat="1">
      <c r="A518" s="14"/>
      <c r="B518" s="273"/>
      <c r="C518" s="274"/>
      <c r="D518" s="259" t="s">
        <v>198</v>
      </c>
      <c r="E518" s="275" t="s">
        <v>1</v>
      </c>
      <c r="F518" s="276" t="s">
        <v>95</v>
      </c>
      <c r="G518" s="274"/>
      <c r="H518" s="277">
        <v>506.39999999999998</v>
      </c>
      <c r="I518" s="278"/>
      <c r="J518" s="274"/>
      <c r="K518" s="274"/>
      <c r="L518" s="279"/>
      <c r="M518" s="280"/>
      <c r="N518" s="281"/>
      <c r="O518" s="281"/>
      <c r="P518" s="281"/>
      <c r="Q518" s="281"/>
      <c r="R518" s="281"/>
      <c r="S518" s="281"/>
      <c r="T518" s="28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83" t="s">
        <v>198</v>
      </c>
      <c r="AU518" s="283" t="s">
        <v>90</v>
      </c>
      <c r="AV518" s="14" t="s">
        <v>90</v>
      </c>
      <c r="AW518" s="14" t="s">
        <v>34</v>
      </c>
      <c r="AX518" s="14" t="s">
        <v>84</v>
      </c>
      <c r="AY518" s="283" t="s">
        <v>189</v>
      </c>
    </row>
    <row r="519" s="2" customFormat="1" ht="16.5" customHeight="1">
      <c r="A519" s="39"/>
      <c r="B519" s="40"/>
      <c r="C519" s="245" t="s">
        <v>642</v>
      </c>
      <c r="D519" s="245" t="s">
        <v>191</v>
      </c>
      <c r="E519" s="246" t="s">
        <v>643</v>
      </c>
      <c r="F519" s="247" t="s">
        <v>644</v>
      </c>
      <c r="G519" s="248" t="s">
        <v>88</v>
      </c>
      <c r="H519" s="249">
        <v>506.39999999999998</v>
      </c>
      <c r="I519" s="250"/>
      <c r="J519" s="251">
        <f>ROUND(I519*H519,2)</f>
        <v>0</v>
      </c>
      <c r="K519" s="252"/>
      <c r="L519" s="45"/>
      <c r="M519" s="253" t="s">
        <v>1</v>
      </c>
      <c r="N519" s="254" t="s">
        <v>44</v>
      </c>
      <c r="O519" s="92"/>
      <c r="P519" s="255">
        <f>O519*H519</f>
        <v>0</v>
      </c>
      <c r="Q519" s="255">
        <v>0</v>
      </c>
      <c r="R519" s="255">
        <f>Q519*H519</f>
        <v>0</v>
      </c>
      <c r="S519" s="255">
        <v>0</v>
      </c>
      <c r="T519" s="256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57" t="s">
        <v>194</v>
      </c>
      <c r="AT519" s="257" t="s">
        <v>191</v>
      </c>
      <c r="AU519" s="257" t="s">
        <v>90</v>
      </c>
      <c r="AY519" s="18" t="s">
        <v>189</v>
      </c>
      <c r="BE519" s="258">
        <f>IF(N519="základní",J519,0)</f>
        <v>0</v>
      </c>
      <c r="BF519" s="258">
        <f>IF(N519="snížená",J519,0)</f>
        <v>0</v>
      </c>
      <c r="BG519" s="258">
        <f>IF(N519="zákl. přenesená",J519,0)</f>
        <v>0</v>
      </c>
      <c r="BH519" s="258">
        <f>IF(N519="sníž. přenesená",J519,0)</f>
        <v>0</v>
      </c>
      <c r="BI519" s="258">
        <f>IF(N519="nulová",J519,0)</f>
        <v>0</v>
      </c>
      <c r="BJ519" s="18" t="s">
        <v>84</v>
      </c>
      <c r="BK519" s="258">
        <f>ROUND(I519*H519,2)</f>
        <v>0</v>
      </c>
      <c r="BL519" s="18" t="s">
        <v>194</v>
      </c>
      <c r="BM519" s="257" t="s">
        <v>645</v>
      </c>
    </row>
    <row r="520" s="2" customFormat="1">
      <c r="A520" s="39"/>
      <c r="B520" s="40"/>
      <c r="C520" s="41"/>
      <c r="D520" s="259" t="s">
        <v>196</v>
      </c>
      <c r="E520" s="41"/>
      <c r="F520" s="260" t="s">
        <v>646</v>
      </c>
      <c r="G520" s="41"/>
      <c r="H520" s="41"/>
      <c r="I520" s="140"/>
      <c r="J520" s="41"/>
      <c r="K520" s="41"/>
      <c r="L520" s="45"/>
      <c r="M520" s="261"/>
      <c r="N520" s="262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196</v>
      </c>
      <c r="AU520" s="18" t="s">
        <v>90</v>
      </c>
    </row>
    <row r="521" s="14" customFormat="1">
      <c r="A521" s="14"/>
      <c r="B521" s="273"/>
      <c r="C521" s="274"/>
      <c r="D521" s="259" t="s">
        <v>198</v>
      </c>
      <c r="E521" s="275" t="s">
        <v>1</v>
      </c>
      <c r="F521" s="276" t="s">
        <v>95</v>
      </c>
      <c r="G521" s="274"/>
      <c r="H521" s="277">
        <v>506.39999999999998</v>
      </c>
      <c r="I521" s="278"/>
      <c r="J521" s="274"/>
      <c r="K521" s="274"/>
      <c r="L521" s="279"/>
      <c r="M521" s="280"/>
      <c r="N521" s="281"/>
      <c r="O521" s="281"/>
      <c r="P521" s="281"/>
      <c r="Q521" s="281"/>
      <c r="R521" s="281"/>
      <c r="S521" s="281"/>
      <c r="T521" s="28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83" t="s">
        <v>198</v>
      </c>
      <c r="AU521" s="283" t="s">
        <v>90</v>
      </c>
      <c r="AV521" s="14" t="s">
        <v>90</v>
      </c>
      <c r="AW521" s="14" t="s">
        <v>34</v>
      </c>
      <c r="AX521" s="14" t="s">
        <v>84</v>
      </c>
      <c r="AY521" s="283" t="s">
        <v>189</v>
      </c>
    </row>
    <row r="522" s="2" customFormat="1" ht="16.5" customHeight="1">
      <c r="A522" s="39"/>
      <c r="B522" s="40"/>
      <c r="C522" s="245" t="s">
        <v>647</v>
      </c>
      <c r="D522" s="245" t="s">
        <v>191</v>
      </c>
      <c r="E522" s="246" t="s">
        <v>648</v>
      </c>
      <c r="F522" s="247" t="s">
        <v>649</v>
      </c>
      <c r="G522" s="248" t="s">
        <v>88</v>
      </c>
      <c r="H522" s="249">
        <v>30384</v>
      </c>
      <c r="I522" s="250"/>
      <c r="J522" s="251">
        <f>ROUND(I522*H522,2)</f>
        <v>0</v>
      </c>
      <c r="K522" s="252"/>
      <c r="L522" s="45"/>
      <c r="M522" s="253" t="s">
        <v>1</v>
      </c>
      <c r="N522" s="254" t="s">
        <v>44</v>
      </c>
      <c r="O522" s="92"/>
      <c r="P522" s="255">
        <f>O522*H522</f>
        <v>0</v>
      </c>
      <c r="Q522" s="255">
        <v>0</v>
      </c>
      <c r="R522" s="255">
        <f>Q522*H522</f>
        <v>0</v>
      </c>
      <c r="S522" s="255">
        <v>0</v>
      </c>
      <c r="T522" s="256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57" t="s">
        <v>194</v>
      </c>
      <c r="AT522" s="257" t="s">
        <v>191</v>
      </c>
      <c r="AU522" s="257" t="s">
        <v>90</v>
      </c>
      <c r="AY522" s="18" t="s">
        <v>189</v>
      </c>
      <c r="BE522" s="258">
        <f>IF(N522="základní",J522,0)</f>
        <v>0</v>
      </c>
      <c r="BF522" s="258">
        <f>IF(N522="snížená",J522,0)</f>
        <v>0</v>
      </c>
      <c r="BG522" s="258">
        <f>IF(N522="zákl. přenesená",J522,0)</f>
        <v>0</v>
      </c>
      <c r="BH522" s="258">
        <f>IF(N522="sníž. přenesená",J522,0)</f>
        <v>0</v>
      </c>
      <c r="BI522" s="258">
        <f>IF(N522="nulová",J522,0)</f>
        <v>0</v>
      </c>
      <c r="BJ522" s="18" t="s">
        <v>84</v>
      </c>
      <c r="BK522" s="258">
        <f>ROUND(I522*H522,2)</f>
        <v>0</v>
      </c>
      <c r="BL522" s="18" t="s">
        <v>194</v>
      </c>
      <c r="BM522" s="257" t="s">
        <v>650</v>
      </c>
    </row>
    <row r="523" s="2" customFormat="1">
      <c r="A523" s="39"/>
      <c r="B523" s="40"/>
      <c r="C523" s="41"/>
      <c r="D523" s="259" t="s">
        <v>196</v>
      </c>
      <c r="E523" s="41"/>
      <c r="F523" s="260" t="s">
        <v>651</v>
      </c>
      <c r="G523" s="41"/>
      <c r="H523" s="41"/>
      <c r="I523" s="140"/>
      <c r="J523" s="41"/>
      <c r="K523" s="41"/>
      <c r="L523" s="45"/>
      <c r="M523" s="261"/>
      <c r="N523" s="262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196</v>
      </c>
      <c r="AU523" s="18" t="s">
        <v>90</v>
      </c>
    </row>
    <row r="524" s="14" customFormat="1">
      <c r="A524" s="14"/>
      <c r="B524" s="273"/>
      <c r="C524" s="274"/>
      <c r="D524" s="259" t="s">
        <v>198</v>
      </c>
      <c r="E524" s="275" t="s">
        <v>1</v>
      </c>
      <c r="F524" s="276" t="s">
        <v>636</v>
      </c>
      <c r="G524" s="274"/>
      <c r="H524" s="277">
        <v>30384</v>
      </c>
      <c r="I524" s="278"/>
      <c r="J524" s="274"/>
      <c r="K524" s="274"/>
      <c r="L524" s="279"/>
      <c r="M524" s="280"/>
      <c r="N524" s="281"/>
      <c r="O524" s="281"/>
      <c r="P524" s="281"/>
      <c r="Q524" s="281"/>
      <c r="R524" s="281"/>
      <c r="S524" s="281"/>
      <c r="T524" s="28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83" t="s">
        <v>198</v>
      </c>
      <c r="AU524" s="283" t="s">
        <v>90</v>
      </c>
      <c r="AV524" s="14" t="s">
        <v>90</v>
      </c>
      <c r="AW524" s="14" t="s">
        <v>34</v>
      </c>
      <c r="AX524" s="14" t="s">
        <v>79</v>
      </c>
      <c r="AY524" s="283" t="s">
        <v>189</v>
      </c>
    </row>
    <row r="525" s="15" customFormat="1">
      <c r="A525" s="15"/>
      <c r="B525" s="284"/>
      <c r="C525" s="285"/>
      <c r="D525" s="259" t="s">
        <v>198</v>
      </c>
      <c r="E525" s="286" t="s">
        <v>1</v>
      </c>
      <c r="F525" s="287" t="s">
        <v>201</v>
      </c>
      <c r="G525" s="285"/>
      <c r="H525" s="288">
        <v>30384</v>
      </c>
      <c r="I525" s="289"/>
      <c r="J525" s="285"/>
      <c r="K525" s="285"/>
      <c r="L525" s="290"/>
      <c r="M525" s="291"/>
      <c r="N525" s="292"/>
      <c r="O525" s="292"/>
      <c r="P525" s="292"/>
      <c r="Q525" s="292"/>
      <c r="R525" s="292"/>
      <c r="S525" s="292"/>
      <c r="T525" s="293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94" t="s">
        <v>198</v>
      </c>
      <c r="AU525" s="294" t="s">
        <v>90</v>
      </c>
      <c r="AV525" s="15" t="s">
        <v>194</v>
      </c>
      <c r="AW525" s="15" t="s">
        <v>34</v>
      </c>
      <c r="AX525" s="15" t="s">
        <v>84</v>
      </c>
      <c r="AY525" s="294" t="s">
        <v>189</v>
      </c>
    </row>
    <row r="526" s="2" customFormat="1" ht="16.5" customHeight="1">
      <c r="A526" s="39"/>
      <c r="B526" s="40"/>
      <c r="C526" s="245" t="s">
        <v>652</v>
      </c>
      <c r="D526" s="245" t="s">
        <v>191</v>
      </c>
      <c r="E526" s="246" t="s">
        <v>653</v>
      </c>
      <c r="F526" s="247" t="s">
        <v>654</v>
      </c>
      <c r="G526" s="248" t="s">
        <v>88</v>
      </c>
      <c r="H526" s="249">
        <v>506.39999999999998</v>
      </c>
      <c r="I526" s="250"/>
      <c r="J526" s="251">
        <f>ROUND(I526*H526,2)</f>
        <v>0</v>
      </c>
      <c r="K526" s="252"/>
      <c r="L526" s="45"/>
      <c r="M526" s="253" t="s">
        <v>1</v>
      </c>
      <c r="N526" s="254" t="s">
        <v>44</v>
      </c>
      <c r="O526" s="92"/>
      <c r="P526" s="255">
        <f>O526*H526</f>
        <v>0</v>
      </c>
      <c r="Q526" s="255">
        <v>0</v>
      </c>
      <c r="R526" s="255">
        <f>Q526*H526</f>
        <v>0</v>
      </c>
      <c r="S526" s="255">
        <v>0</v>
      </c>
      <c r="T526" s="256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57" t="s">
        <v>194</v>
      </c>
      <c r="AT526" s="257" t="s">
        <v>191</v>
      </c>
      <c r="AU526" s="257" t="s">
        <v>90</v>
      </c>
      <c r="AY526" s="18" t="s">
        <v>189</v>
      </c>
      <c r="BE526" s="258">
        <f>IF(N526="základní",J526,0)</f>
        <v>0</v>
      </c>
      <c r="BF526" s="258">
        <f>IF(N526="snížená",J526,0)</f>
        <v>0</v>
      </c>
      <c r="BG526" s="258">
        <f>IF(N526="zákl. přenesená",J526,0)</f>
        <v>0</v>
      </c>
      <c r="BH526" s="258">
        <f>IF(N526="sníž. přenesená",J526,0)</f>
        <v>0</v>
      </c>
      <c r="BI526" s="258">
        <f>IF(N526="nulová",J526,0)</f>
        <v>0</v>
      </c>
      <c r="BJ526" s="18" t="s">
        <v>84</v>
      </c>
      <c r="BK526" s="258">
        <f>ROUND(I526*H526,2)</f>
        <v>0</v>
      </c>
      <c r="BL526" s="18" t="s">
        <v>194</v>
      </c>
      <c r="BM526" s="257" t="s">
        <v>655</v>
      </c>
    </row>
    <row r="527" s="2" customFormat="1">
      <c r="A527" s="39"/>
      <c r="B527" s="40"/>
      <c r="C527" s="41"/>
      <c r="D527" s="259" t="s">
        <v>196</v>
      </c>
      <c r="E527" s="41"/>
      <c r="F527" s="260" t="s">
        <v>656</v>
      </c>
      <c r="G527" s="41"/>
      <c r="H527" s="41"/>
      <c r="I527" s="140"/>
      <c r="J527" s="41"/>
      <c r="K527" s="41"/>
      <c r="L527" s="45"/>
      <c r="M527" s="261"/>
      <c r="N527" s="262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196</v>
      </c>
      <c r="AU527" s="18" t="s">
        <v>90</v>
      </c>
    </row>
    <row r="528" s="14" customFormat="1">
      <c r="A528" s="14"/>
      <c r="B528" s="273"/>
      <c r="C528" s="274"/>
      <c r="D528" s="259" t="s">
        <v>198</v>
      </c>
      <c r="E528" s="275" t="s">
        <v>1</v>
      </c>
      <c r="F528" s="276" t="s">
        <v>95</v>
      </c>
      <c r="G528" s="274"/>
      <c r="H528" s="277">
        <v>506.39999999999998</v>
      </c>
      <c r="I528" s="278"/>
      <c r="J528" s="274"/>
      <c r="K528" s="274"/>
      <c r="L528" s="279"/>
      <c r="M528" s="280"/>
      <c r="N528" s="281"/>
      <c r="O528" s="281"/>
      <c r="P528" s="281"/>
      <c r="Q528" s="281"/>
      <c r="R528" s="281"/>
      <c r="S528" s="281"/>
      <c r="T528" s="28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83" t="s">
        <v>198</v>
      </c>
      <c r="AU528" s="283" t="s">
        <v>90</v>
      </c>
      <c r="AV528" s="14" t="s">
        <v>90</v>
      </c>
      <c r="AW528" s="14" t="s">
        <v>34</v>
      </c>
      <c r="AX528" s="14" t="s">
        <v>84</v>
      </c>
      <c r="AY528" s="283" t="s">
        <v>189</v>
      </c>
    </row>
    <row r="529" s="2" customFormat="1" ht="16.5" customHeight="1">
      <c r="A529" s="39"/>
      <c r="B529" s="40"/>
      <c r="C529" s="245" t="s">
        <v>657</v>
      </c>
      <c r="D529" s="245" t="s">
        <v>191</v>
      </c>
      <c r="E529" s="246" t="s">
        <v>658</v>
      </c>
      <c r="F529" s="247" t="s">
        <v>659</v>
      </c>
      <c r="G529" s="248" t="s">
        <v>418</v>
      </c>
      <c r="H529" s="249">
        <v>12</v>
      </c>
      <c r="I529" s="250"/>
      <c r="J529" s="251">
        <f>ROUND(I529*H529,2)</f>
        <v>0</v>
      </c>
      <c r="K529" s="252"/>
      <c r="L529" s="45"/>
      <c r="M529" s="253" t="s">
        <v>1</v>
      </c>
      <c r="N529" s="254" t="s">
        <v>44</v>
      </c>
      <c r="O529" s="92"/>
      <c r="P529" s="255">
        <f>O529*H529</f>
        <v>0</v>
      </c>
      <c r="Q529" s="255">
        <v>0</v>
      </c>
      <c r="R529" s="255">
        <f>Q529*H529</f>
        <v>0</v>
      </c>
      <c r="S529" s="255">
        <v>0</v>
      </c>
      <c r="T529" s="256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57" t="s">
        <v>194</v>
      </c>
      <c r="AT529" s="257" t="s">
        <v>191</v>
      </c>
      <c r="AU529" s="257" t="s">
        <v>90</v>
      </c>
      <c r="AY529" s="18" t="s">
        <v>189</v>
      </c>
      <c r="BE529" s="258">
        <f>IF(N529="základní",J529,0)</f>
        <v>0</v>
      </c>
      <c r="BF529" s="258">
        <f>IF(N529="snížená",J529,0)</f>
        <v>0</v>
      </c>
      <c r="BG529" s="258">
        <f>IF(N529="zákl. přenesená",J529,0)</f>
        <v>0</v>
      </c>
      <c r="BH529" s="258">
        <f>IF(N529="sníž. přenesená",J529,0)</f>
        <v>0</v>
      </c>
      <c r="BI529" s="258">
        <f>IF(N529="nulová",J529,0)</f>
        <v>0</v>
      </c>
      <c r="BJ529" s="18" t="s">
        <v>84</v>
      </c>
      <c r="BK529" s="258">
        <f>ROUND(I529*H529,2)</f>
        <v>0</v>
      </c>
      <c r="BL529" s="18" t="s">
        <v>194</v>
      </c>
      <c r="BM529" s="257" t="s">
        <v>660</v>
      </c>
    </row>
    <row r="530" s="2" customFormat="1">
      <c r="A530" s="39"/>
      <c r="B530" s="40"/>
      <c r="C530" s="41"/>
      <c r="D530" s="259" t="s">
        <v>196</v>
      </c>
      <c r="E530" s="41"/>
      <c r="F530" s="260" t="s">
        <v>661</v>
      </c>
      <c r="G530" s="41"/>
      <c r="H530" s="41"/>
      <c r="I530" s="140"/>
      <c r="J530" s="41"/>
      <c r="K530" s="41"/>
      <c r="L530" s="45"/>
      <c r="M530" s="261"/>
      <c r="N530" s="262"/>
      <c r="O530" s="92"/>
      <c r="P530" s="92"/>
      <c r="Q530" s="92"/>
      <c r="R530" s="92"/>
      <c r="S530" s="92"/>
      <c r="T530" s="93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196</v>
      </c>
      <c r="AU530" s="18" t="s">
        <v>90</v>
      </c>
    </row>
    <row r="531" s="2" customFormat="1" ht="21.75" customHeight="1">
      <c r="A531" s="39"/>
      <c r="B531" s="40"/>
      <c r="C531" s="245" t="s">
        <v>662</v>
      </c>
      <c r="D531" s="245" t="s">
        <v>191</v>
      </c>
      <c r="E531" s="246" t="s">
        <v>663</v>
      </c>
      <c r="F531" s="247" t="s">
        <v>664</v>
      </c>
      <c r="G531" s="248" t="s">
        <v>418</v>
      </c>
      <c r="H531" s="249">
        <v>720</v>
      </c>
      <c r="I531" s="250"/>
      <c r="J531" s="251">
        <f>ROUND(I531*H531,2)</f>
        <v>0</v>
      </c>
      <c r="K531" s="252"/>
      <c r="L531" s="45"/>
      <c r="M531" s="253" t="s">
        <v>1</v>
      </c>
      <c r="N531" s="254" t="s">
        <v>44</v>
      </c>
      <c r="O531" s="92"/>
      <c r="P531" s="255">
        <f>O531*H531</f>
        <v>0</v>
      </c>
      <c r="Q531" s="255">
        <v>0</v>
      </c>
      <c r="R531" s="255">
        <f>Q531*H531</f>
        <v>0</v>
      </c>
      <c r="S531" s="255">
        <v>0</v>
      </c>
      <c r="T531" s="256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57" t="s">
        <v>194</v>
      </c>
      <c r="AT531" s="257" t="s">
        <v>191</v>
      </c>
      <c r="AU531" s="257" t="s">
        <v>90</v>
      </c>
      <c r="AY531" s="18" t="s">
        <v>189</v>
      </c>
      <c r="BE531" s="258">
        <f>IF(N531="základní",J531,0)</f>
        <v>0</v>
      </c>
      <c r="BF531" s="258">
        <f>IF(N531="snížená",J531,0)</f>
        <v>0</v>
      </c>
      <c r="BG531" s="258">
        <f>IF(N531="zákl. přenesená",J531,0)</f>
        <v>0</v>
      </c>
      <c r="BH531" s="258">
        <f>IF(N531="sníž. přenesená",J531,0)</f>
        <v>0</v>
      </c>
      <c r="BI531" s="258">
        <f>IF(N531="nulová",J531,0)</f>
        <v>0</v>
      </c>
      <c r="BJ531" s="18" t="s">
        <v>84</v>
      </c>
      <c r="BK531" s="258">
        <f>ROUND(I531*H531,2)</f>
        <v>0</v>
      </c>
      <c r="BL531" s="18" t="s">
        <v>194</v>
      </c>
      <c r="BM531" s="257" t="s">
        <v>665</v>
      </c>
    </row>
    <row r="532" s="2" customFormat="1">
      <c r="A532" s="39"/>
      <c r="B532" s="40"/>
      <c r="C532" s="41"/>
      <c r="D532" s="259" t="s">
        <v>196</v>
      </c>
      <c r="E532" s="41"/>
      <c r="F532" s="260" t="s">
        <v>666</v>
      </c>
      <c r="G532" s="41"/>
      <c r="H532" s="41"/>
      <c r="I532" s="140"/>
      <c r="J532" s="41"/>
      <c r="K532" s="41"/>
      <c r="L532" s="45"/>
      <c r="M532" s="261"/>
      <c r="N532" s="262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196</v>
      </c>
      <c r="AU532" s="18" t="s">
        <v>90</v>
      </c>
    </row>
    <row r="533" s="2" customFormat="1" ht="16.5" customHeight="1">
      <c r="A533" s="39"/>
      <c r="B533" s="40"/>
      <c r="C533" s="245" t="s">
        <v>667</v>
      </c>
      <c r="D533" s="245" t="s">
        <v>191</v>
      </c>
      <c r="E533" s="246" t="s">
        <v>668</v>
      </c>
      <c r="F533" s="247" t="s">
        <v>669</v>
      </c>
      <c r="G533" s="248" t="s">
        <v>418</v>
      </c>
      <c r="H533" s="249">
        <v>12</v>
      </c>
      <c r="I533" s="250"/>
      <c r="J533" s="251">
        <f>ROUND(I533*H533,2)</f>
        <v>0</v>
      </c>
      <c r="K533" s="252"/>
      <c r="L533" s="45"/>
      <c r="M533" s="253" t="s">
        <v>1</v>
      </c>
      <c r="N533" s="254" t="s">
        <v>44</v>
      </c>
      <c r="O533" s="92"/>
      <c r="P533" s="255">
        <f>O533*H533</f>
        <v>0</v>
      </c>
      <c r="Q533" s="255">
        <v>0</v>
      </c>
      <c r="R533" s="255">
        <f>Q533*H533</f>
        <v>0</v>
      </c>
      <c r="S533" s="255">
        <v>0</v>
      </c>
      <c r="T533" s="256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57" t="s">
        <v>194</v>
      </c>
      <c r="AT533" s="257" t="s">
        <v>191</v>
      </c>
      <c r="AU533" s="257" t="s">
        <v>90</v>
      </c>
      <c r="AY533" s="18" t="s">
        <v>189</v>
      </c>
      <c r="BE533" s="258">
        <f>IF(N533="základní",J533,0)</f>
        <v>0</v>
      </c>
      <c r="BF533" s="258">
        <f>IF(N533="snížená",J533,0)</f>
        <v>0</v>
      </c>
      <c r="BG533" s="258">
        <f>IF(N533="zákl. přenesená",J533,0)</f>
        <v>0</v>
      </c>
      <c r="BH533" s="258">
        <f>IF(N533="sníž. přenesená",J533,0)</f>
        <v>0</v>
      </c>
      <c r="BI533" s="258">
        <f>IF(N533="nulová",J533,0)</f>
        <v>0</v>
      </c>
      <c r="BJ533" s="18" t="s">
        <v>84</v>
      </c>
      <c r="BK533" s="258">
        <f>ROUND(I533*H533,2)</f>
        <v>0</v>
      </c>
      <c r="BL533" s="18" t="s">
        <v>194</v>
      </c>
      <c r="BM533" s="257" t="s">
        <v>670</v>
      </c>
    </row>
    <row r="534" s="2" customFormat="1">
      <c r="A534" s="39"/>
      <c r="B534" s="40"/>
      <c r="C534" s="41"/>
      <c r="D534" s="259" t="s">
        <v>196</v>
      </c>
      <c r="E534" s="41"/>
      <c r="F534" s="260" t="s">
        <v>671</v>
      </c>
      <c r="G534" s="41"/>
      <c r="H534" s="41"/>
      <c r="I534" s="140"/>
      <c r="J534" s="41"/>
      <c r="K534" s="41"/>
      <c r="L534" s="45"/>
      <c r="M534" s="261"/>
      <c r="N534" s="262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196</v>
      </c>
      <c r="AU534" s="18" t="s">
        <v>90</v>
      </c>
    </row>
    <row r="535" s="2" customFormat="1" ht="21.75" customHeight="1">
      <c r="A535" s="39"/>
      <c r="B535" s="40"/>
      <c r="C535" s="245" t="s">
        <v>672</v>
      </c>
      <c r="D535" s="245" t="s">
        <v>191</v>
      </c>
      <c r="E535" s="246" t="s">
        <v>673</v>
      </c>
      <c r="F535" s="247" t="s">
        <v>674</v>
      </c>
      <c r="G535" s="248" t="s">
        <v>88</v>
      </c>
      <c r="H535" s="249">
        <v>280.74000000000001</v>
      </c>
      <c r="I535" s="250"/>
      <c r="J535" s="251">
        <f>ROUND(I535*H535,2)</f>
        <v>0</v>
      </c>
      <c r="K535" s="252"/>
      <c r="L535" s="45"/>
      <c r="M535" s="253" t="s">
        <v>1</v>
      </c>
      <c r="N535" s="254" t="s">
        <v>44</v>
      </c>
      <c r="O535" s="92"/>
      <c r="P535" s="255">
        <f>O535*H535</f>
        <v>0</v>
      </c>
      <c r="Q535" s="255">
        <v>0.00012999999999999999</v>
      </c>
      <c r="R535" s="255">
        <f>Q535*H535</f>
        <v>0.036496199999999999</v>
      </c>
      <c r="S535" s="255">
        <v>0</v>
      </c>
      <c r="T535" s="256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57" t="s">
        <v>194</v>
      </c>
      <c r="AT535" s="257" t="s">
        <v>191</v>
      </c>
      <c r="AU535" s="257" t="s">
        <v>90</v>
      </c>
      <c r="AY535" s="18" t="s">
        <v>189</v>
      </c>
      <c r="BE535" s="258">
        <f>IF(N535="základní",J535,0)</f>
        <v>0</v>
      </c>
      <c r="BF535" s="258">
        <f>IF(N535="snížená",J535,0)</f>
        <v>0</v>
      </c>
      <c r="BG535" s="258">
        <f>IF(N535="zákl. přenesená",J535,0)</f>
        <v>0</v>
      </c>
      <c r="BH535" s="258">
        <f>IF(N535="sníž. přenesená",J535,0)</f>
        <v>0</v>
      </c>
      <c r="BI535" s="258">
        <f>IF(N535="nulová",J535,0)</f>
        <v>0</v>
      </c>
      <c r="BJ535" s="18" t="s">
        <v>84</v>
      </c>
      <c r="BK535" s="258">
        <f>ROUND(I535*H535,2)</f>
        <v>0</v>
      </c>
      <c r="BL535" s="18" t="s">
        <v>194</v>
      </c>
      <c r="BM535" s="257" t="s">
        <v>675</v>
      </c>
    </row>
    <row r="536" s="2" customFormat="1">
      <c r="A536" s="39"/>
      <c r="B536" s="40"/>
      <c r="C536" s="41"/>
      <c r="D536" s="259" t="s">
        <v>196</v>
      </c>
      <c r="E536" s="41"/>
      <c r="F536" s="260" t="s">
        <v>676</v>
      </c>
      <c r="G536" s="41"/>
      <c r="H536" s="41"/>
      <c r="I536" s="140"/>
      <c r="J536" s="41"/>
      <c r="K536" s="41"/>
      <c r="L536" s="45"/>
      <c r="M536" s="261"/>
      <c r="N536" s="262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196</v>
      </c>
      <c r="AU536" s="18" t="s">
        <v>90</v>
      </c>
    </row>
    <row r="537" s="2" customFormat="1" ht="21.75" customHeight="1">
      <c r="A537" s="39"/>
      <c r="B537" s="40"/>
      <c r="C537" s="245" t="s">
        <v>677</v>
      </c>
      <c r="D537" s="245" t="s">
        <v>191</v>
      </c>
      <c r="E537" s="246" t="s">
        <v>678</v>
      </c>
      <c r="F537" s="247" t="s">
        <v>679</v>
      </c>
      <c r="G537" s="248" t="s">
        <v>88</v>
      </c>
      <c r="H537" s="249">
        <v>90.25</v>
      </c>
      <c r="I537" s="250"/>
      <c r="J537" s="251">
        <f>ROUND(I537*H537,2)</f>
        <v>0</v>
      </c>
      <c r="K537" s="252"/>
      <c r="L537" s="45"/>
      <c r="M537" s="253" t="s">
        <v>1</v>
      </c>
      <c r="N537" s="254" t="s">
        <v>44</v>
      </c>
      <c r="O537" s="92"/>
      <c r="P537" s="255">
        <f>O537*H537</f>
        <v>0</v>
      </c>
      <c r="Q537" s="255">
        <v>0.00021000000000000001</v>
      </c>
      <c r="R537" s="255">
        <f>Q537*H537</f>
        <v>0.018952500000000001</v>
      </c>
      <c r="S537" s="255">
        <v>0</v>
      </c>
      <c r="T537" s="256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57" t="s">
        <v>194</v>
      </c>
      <c r="AT537" s="257" t="s">
        <v>191</v>
      </c>
      <c r="AU537" s="257" t="s">
        <v>90</v>
      </c>
      <c r="AY537" s="18" t="s">
        <v>189</v>
      </c>
      <c r="BE537" s="258">
        <f>IF(N537="základní",J537,0)</f>
        <v>0</v>
      </c>
      <c r="BF537" s="258">
        <f>IF(N537="snížená",J537,0)</f>
        <v>0</v>
      </c>
      <c r="BG537" s="258">
        <f>IF(N537="zákl. přenesená",J537,0)</f>
        <v>0</v>
      </c>
      <c r="BH537" s="258">
        <f>IF(N537="sníž. přenesená",J537,0)</f>
        <v>0</v>
      </c>
      <c r="BI537" s="258">
        <f>IF(N537="nulová",J537,0)</f>
        <v>0</v>
      </c>
      <c r="BJ537" s="18" t="s">
        <v>84</v>
      </c>
      <c r="BK537" s="258">
        <f>ROUND(I537*H537,2)</f>
        <v>0</v>
      </c>
      <c r="BL537" s="18" t="s">
        <v>194</v>
      </c>
      <c r="BM537" s="257" t="s">
        <v>680</v>
      </c>
    </row>
    <row r="538" s="2" customFormat="1">
      <c r="A538" s="39"/>
      <c r="B538" s="40"/>
      <c r="C538" s="41"/>
      <c r="D538" s="259" t="s">
        <v>196</v>
      </c>
      <c r="E538" s="41"/>
      <c r="F538" s="260" t="s">
        <v>681</v>
      </c>
      <c r="G538" s="41"/>
      <c r="H538" s="41"/>
      <c r="I538" s="140"/>
      <c r="J538" s="41"/>
      <c r="K538" s="41"/>
      <c r="L538" s="45"/>
      <c r="M538" s="261"/>
      <c r="N538" s="262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196</v>
      </c>
      <c r="AU538" s="18" t="s">
        <v>90</v>
      </c>
    </row>
    <row r="539" s="13" customFormat="1">
      <c r="A539" s="13"/>
      <c r="B539" s="263"/>
      <c r="C539" s="264"/>
      <c r="D539" s="259" t="s">
        <v>198</v>
      </c>
      <c r="E539" s="265" t="s">
        <v>1</v>
      </c>
      <c r="F539" s="266" t="s">
        <v>682</v>
      </c>
      <c r="G539" s="264"/>
      <c r="H539" s="265" t="s">
        <v>1</v>
      </c>
      <c r="I539" s="267"/>
      <c r="J539" s="264"/>
      <c r="K539" s="264"/>
      <c r="L539" s="268"/>
      <c r="M539" s="269"/>
      <c r="N539" s="270"/>
      <c r="O539" s="270"/>
      <c r="P539" s="270"/>
      <c r="Q539" s="270"/>
      <c r="R539" s="270"/>
      <c r="S539" s="270"/>
      <c r="T539" s="27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72" t="s">
        <v>198</v>
      </c>
      <c r="AU539" s="272" t="s">
        <v>90</v>
      </c>
      <c r="AV539" s="13" t="s">
        <v>84</v>
      </c>
      <c r="AW539" s="13" t="s">
        <v>34</v>
      </c>
      <c r="AX539" s="13" t="s">
        <v>79</v>
      </c>
      <c r="AY539" s="272" t="s">
        <v>189</v>
      </c>
    </row>
    <row r="540" s="14" customFormat="1">
      <c r="A540" s="14"/>
      <c r="B540" s="273"/>
      <c r="C540" s="274"/>
      <c r="D540" s="259" t="s">
        <v>198</v>
      </c>
      <c r="E540" s="275" t="s">
        <v>1</v>
      </c>
      <c r="F540" s="276" t="s">
        <v>683</v>
      </c>
      <c r="G540" s="274"/>
      <c r="H540" s="277">
        <v>90.25</v>
      </c>
      <c r="I540" s="278"/>
      <c r="J540" s="274"/>
      <c r="K540" s="274"/>
      <c r="L540" s="279"/>
      <c r="M540" s="280"/>
      <c r="N540" s="281"/>
      <c r="O540" s="281"/>
      <c r="P540" s="281"/>
      <c r="Q540" s="281"/>
      <c r="R540" s="281"/>
      <c r="S540" s="281"/>
      <c r="T540" s="28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83" t="s">
        <v>198</v>
      </c>
      <c r="AU540" s="283" t="s">
        <v>90</v>
      </c>
      <c r="AV540" s="14" t="s">
        <v>90</v>
      </c>
      <c r="AW540" s="14" t="s">
        <v>34</v>
      </c>
      <c r="AX540" s="14" t="s">
        <v>79</v>
      </c>
      <c r="AY540" s="283" t="s">
        <v>189</v>
      </c>
    </row>
    <row r="541" s="15" customFormat="1">
      <c r="A541" s="15"/>
      <c r="B541" s="284"/>
      <c r="C541" s="285"/>
      <c r="D541" s="259" t="s">
        <v>198</v>
      </c>
      <c r="E541" s="286" t="s">
        <v>1</v>
      </c>
      <c r="F541" s="287" t="s">
        <v>201</v>
      </c>
      <c r="G541" s="285"/>
      <c r="H541" s="288">
        <v>90.25</v>
      </c>
      <c r="I541" s="289"/>
      <c r="J541" s="285"/>
      <c r="K541" s="285"/>
      <c r="L541" s="290"/>
      <c r="M541" s="291"/>
      <c r="N541" s="292"/>
      <c r="O541" s="292"/>
      <c r="P541" s="292"/>
      <c r="Q541" s="292"/>
      <c r="R541" s="292"/>
      <c r="S541" s="292"/>
      <c r="T541" s="293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94" t="s">
        <v>198</v>
      </c>
      <c r="AU541" s="294" t="s">
        <v>90</v>
      </c>
      <c r="AV541" s="15" t="s">
        <v>194</v>
      </c>
      <c r="AW541" s="15" t="s">
        <v>34</v>
      </c>
      <c r="AX541" s="15" t="s">
        <v>84</v>
      </c>
      <c r="AY541" s="294" t="s">
        <v>189</v>
      </c>
    </row>
    <row r="542" s="2" customFormat="1" ht="21.75" customHeight="1">
      <c r="A542" s="39"/>
      <c r="B542" s="40"/>
      <c r="C542" s="245" t="s">
        <v>684</v>
      </c>
      <c r="D542" s="245" t="s">
        <v>191</v>
      </c>
      <c r="E542" s="246" t="s">
        <v>685</v>
      </c>
      <c r="F542" s="247" t="s">
        <v>686</v>
      </c>
      <c r="G542" s="248" t="s">
        <v>88</v>
      </c>
      <c r="H542" s="249">
        <v>280.74000000000001</v>
      </c>
      <c r="I542" s="250"/>
      <c r="J542" s="251">
        <f>ROUND(I542*H542,2)</f>
        <v>0</v>
      </c>
      <c r="K542" s="252"/>
      <c r="L542" s="45"/>
      <c r="M542" s="253" t="s">
        <v>1</v>
      </c>
      <c r="N542" s="254" t="s">
        <v>44</v>
      </c>
      <c r="O542" s="92"/>
      <c r="P542" s="255">
        <f>O542*H542</f>
        <v>0</v>
      </c>
      <c r="Q542" s="255">
        <v>4.0000000000000003E-05</v>
      </c>
      <c r="R542" s="255">
        <f>Q542*H542</f>
        <v>0.011229600000000001</v>
      </c>
      <c r="S542" s="255">
        <v>0</v>
      </c>
      <c r="T542" s="256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57" t="s">
        <v>194</v>
      </c>
      <c r="AT542" s="257" t="s">
        <v>191</v>
      </c>
      <c r="AU542" s="257" t="s">
        <v>90</v>
      </c>
      <c r="AY542" s="18" t="s">
        <v>189</v>
      </c>
      <c r="BE542" s="258">
        <f>IF(N542="základní",J542,0)</f>
        <v>0</v>
      </c>
      <c r="BF542" s="258">
        <f>IF(N542="snížená",J542,0)</f>
        <v>0</v>
      </c>
      <c r="BG542" s="258">
        <f>IF(N542="zákl. přenesená",J542,0)</f>
        <v>0</v>
      </c>
      <c r="BH542" s="258">
        <f>IF(N542="sníž. přenesená",J542,0)</f>
        <v>0</v>
      </c>
      <c r="BI542" s="258">
        <f>IF(N542="nulová",J542,0)</f>
        <v>0</v>
      </c>
      <c r="BJ542" s="18" t="s">
        <v>84</v>
      </c>
      <c r="BK542" s="258">
        <f>ROUND(I542*H542,2)</f>
        <v>0</v>
      </c>
      <c r="BL542" s="18" t="s">
        <v>194</v>
      </c>
      <c r="BM542" s="257" t="s">
        <v>687</v>
      </c>
    </row>
    <row r="543" s="2" customFormat="1">
      <c r="A543" s="39"/>
      <c r="B543" s="40"/>
      <c r="C543" s="41"/>
      <c r="D543" s="259" t="s">
        <v>196</v>
      </c>
      <c r="E543" s="41"/>
      <c r="F543" s="260" t="s">
        <v>688</v>
      </c>
      <c r="G543" s="41"/>
      <c r="H543" s="41"/>
      <c r="I543" s="140"/>
      <c r="J543" s="41"/>
      <c r="K543" s="41"/>
      <c r="L543" s="45"/>
      <c r="M543" s="261"/>
      <c r="N543" s="262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196</v>
      </c>
      <c r="AU543" s="18" t="s">
        <v>90</v>
      </c>
    </row>
    <row r="544" s="14" customFormat="1">
      <c r="A544" s="14"/>
      <c r="B544" s="273"/>
      <c r="C544" s="274"/>
      <c r="D544" s="259" t="s">
        <v>198</v>
      </c>
      <c r="E544" s="275" t="s">
        <v>1</v>
      </c>
      <c r="F544" s="276" t="s">
        <v>91</v>
      </c>
      <c r="G544" s="274"/>
      <c r="H544" s="277">
        <v>60.299999999999997</v>
      </c>
      <c r="I544" s="278"/>
      <c r="J544" s="274"/>
      <c r="K544" s="274"/>
      <c r="L544" s="279"/>
      <c r="M544" s="280"/>
      <c r="N544" s="281"/>
      <c r="O544" s="281"/>
      <c r="P544" s="281"/>
      <c r="Q544" s="281"/>
      <c r="R544" s="281"/>
      <c r="S544" s="281"/>
      <c r="T544" s="28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83" t="s">
        <v>198</v>
      </c>
      <c r="AU544" s="283" t="s">
        <v>90</v>
      </c>
      <c r="AV544" s="14" t="s">
        <v>90</v>
      </c>
      <c r="AW544" s="14" t="s">
        <v>34</v>
      </c>
      <c r="AX544" s="14" t="s">
        <v>79</v>
      </c>
      <c r="AY544" s="283" t="s">
        <v>189</v>
      </c>
    </row>
    <row r="545" s="14" customFormat="1">
      <c r="A545" s="14"/>
      <c r="B545" s="273"/>
      <c r="C545" s="274"/>
      <c r="D545" s="259" t="s">
        <v>198</v>
      </c>
      <c r="E545" s="275" t="s">
        <v>1</v>
      </c>
      <c r="F545" s="276" t="s">
        <v>86</v>
      </c>
      <c r="G545" s="274"/>
      <c r="H545" s="277">
        <v>74.040000000000006</v>
      </c>
      <c r="I545" s="278"/>
      <c r="J545" s="274"/>
      <c r="K545" s="274"/>
      <c r="L545" s="279"/>
      <c r="M545" s="280"/>
      <c r="N545" s="281"/>
      <c r="O545" s="281"/>
      <c r="P545" s="281"/>
      <c r="Q545" s="281"/>
      <c r="R545" s="281"/>
      <c r="S545" s="281"/>
      <c r="T545" s="28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83" t="s">
        <v>198</v>
      </c>
      <c r="AU545" s="283" t="s">
        <v>90</v>
      </c>
      <c r="AV545" s="14" t="s">
        <v>90</v>
      </c>
      <c r="AW545" s="14" t="s">
        <v>34</v>
      </c>
      <c r="AX545" s="14" t="s">
        <v>79</v>
      </c>
      <c r="AY545" s="283" t="s">
        <v>189</v>
      </c>
    </row>
    <row r="546" s="14" customFormat="1">
      <c r="A546" s="14"/>
      <c r="B546" s="273"/>
      <c r="C546" s="274"/>
      <c r="D546" s="259" t="s">
        <v>198</v>
      </c>
      <c r="E546" s="275" t="s">
        <v>1</v>
      </c>
      <c r="F546" s="276" t="s">
        <v>117</v>
      </c>
      <c r="G546" s="274"/>
      <c r="H546" s="277">
        <v>146.40000000000001</v>
      </c>
      <c r="I546" s="278"/>
      <c r="J546" s="274"/>
      <c r="K546" s="274"/>
      <c r="L546" s="279"/>
      <c r="M546" s="280"/>
      <c r="N546" s="281"/>
      <c r="O546" s="281"/>
      <c r="P546" s="281"/>
      <c r="Q546" s="281"/>
      <c r="R546" s="281"/>
      <c r="S546" s="281"/>
      <c r="T546" s="28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83" t="s">
        <v>198</v>
      </c>
      <c r="AU546" s="283" t="s">
        <v>90</v>
      </c>
      <c r="AV546" s="14" t="s">
        <v>90</v>
      </c>
      <c r="AW546" s="14" t="s">
        <v>34</v>
      </c>
      <c r="AX546" s="14" t="s">
        <v>79</v>
      </c>
      <c r="AY546" s="283" t="s">
        <v>189</v>
      </c>
    </row>
    <row r="547" s="15" customFormat="1">
      <c r="A547" s="15"/>
      <c r="B547" s="284"/>
      <c r="C547" s="285"/>
      <c r="D547" s="259" t="s">
        <v>198</v>
      </c>
      <c r="E547" s="286" t="s">
        <v>1</v>
      </c>
      <c r="F547" s="287" t="s">
        <v>201</v>
      </c>
      <c r="G547" s="285"/>
      <c r="H547" s="288">
        <v>280.74000000000001</v>
      </c>
      <c r="I547" s="289"/>
      <c r="J547" s="285"/>
      <c r="K547" s="285"/>
      <c r="L547" s="290"/>
      <c r="M547" s="291"/>
      <c r="N547" s="292"/>
      <c r="O547" s="292"/>
      <c r="P547" s="292"/>
      <c r="Q547" s="292"/>
      <c r="R547" s="292"/>
      <c r="S547" s="292"/>
      <c r="T547" s="29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94" t="s">
        <v>198</v>
      </c>
      <c r="AU547" s="294" t="s">
        <v>90</v>
      </c>
      <c r="AV547" s="15" t="s">
        <v>194</v>
      </c>
      <c r="AW547" s="15" t="s">
        <v>34</v>
      </c>
      <c r="AX547" s="15" t="s">
        <v>84</v>
      </c>
      <c r="AY547" s="294" t="s">
        <v>189</v>
      </c>
    </row>
    <row r="548" s="2" customFormat="1" ht="16.5" customHeight="1">
      <c r="A548" s="39"/>
      <c r="B548" s="40"/>
      <c r="C548" s="245" t="s">
        <v>689</v>
      </c>
      <c r="D548" s="245" t="s">
        <v>191</v>
      </c>
      <c r="E548" s="246" t="s">
        <v>690</v>
      </c>
      <c r="F548" s="247" t="s">
        <v>691</v>
      </c>
      <c r="G548" s="248" t="s">
        <v>88</v>
      </c>
      <c r="H548" s="249">
        <v>1.7729999999999999</v>
      </c>
      <c r="I548" s="250"/>
      <c r="J548" s="251">
        <f>ROUND(I548*H548,2)</f>
        <v>0</v>
      </c>
      <c r="K548" s="252"/>
      <c r="L548" s="45"/>
      <c r="M548" s="253" t="s">
        <v>1</v>
      </c>
      <c r="N548" s="254" t="s">
        <v>44</v>
      </c>
      <c r="O548" s="92"/>
      <c r="P548" s="255">
        <f>O548*H548</f>
        <v>0</v>
      </c>
      <c r="Q548" s="255">
        <v>0</v>
      </c>
      <c r="R548" s="255">
        <f>Q548*H548</f>
        <v>0</v>
      </c>
      <c r="S548" s="255">
        <v>0.26100000000000001</v>
      </c>
      <c r="T548" s="256">
        <f>S548*H548</f>
        <v>0.46275299999999997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57" t="s">
        <v>194</v>
      </c>
      <c r="AT548" s="257" t="s">
        <v>191</v>
      </c>
      <c r="AU548" s="257" t="s">
        <v>90</v>
      </c>
      <c r="AY548" s="18" t="s">
        <v>189</v>
      </c>
      <c r="BE548" s="258">
        <f>IF(N548="základní",J548,0)</f>
        <v>0</v>
      </c>
      <c r="BF548" s="258">
        <f>IF(N548="snížená",J548,0)</f>
        <v>0</v>
      </c>
      <c r="BG548" s="258">
        <f>IF(N548="zákl. přenesená",J548,0)</f>
        <v>0</v>
      </c>
      <c r="BH548" s="258">
        <f>IF(N548="sníž. přenesená",J548,0)</f>
        <v>0</v>
      </c>
      <c r="BI548" s="258">
        <f>IF(N548="nulová",J548,0)</f>
        <v>0</v>
      </c>
      <c r="BJ548" s="18" t="s">
        <v>84</v>
      </c>
      <c r="BK548" s="258">
        <f>ROUND(I548*H548,2)</f>
        <v>0</v>
      </c>
      <c r="BL548" s="18" t="s">
        <v>194</v>
      </c>
      <c r="BM548" s="257" t="s">
        <v>692</v>
      </c>
    </row>
    <row r="549" s="2" customFormat="1">
      <c r="A549" s="39"/>
      <c r="B549" s="40"/>
      <c r="C549" s="41"/>
      <c r="D549" s="259" t="s">
        <v>196</v>
      </c>
      <c r="E549" s="41"/>
      <c r="F549" s="260" t="s">
        <v>691</v>
      </c>
      <c r="G549" s="41"/>
      <c r="H549" s="41"/>
      <c r="I549" s="140"/>
      <c r="J549" s="41"/>
      <c r="K549" s="41"/>
      <c r="L549" s="45"/>
      <c r="M549" s="261"/>
      <c r="N549" s="262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196</v>
      </c>
      <c r="AU549" s="18" t="s">
        <v>90</v>
      </c>
    </row>
    <row r="550" s="13" customFormat="1">
      <c r="A550" s="13"/>
      <c r="B550" s="263"/>
      <c r="C550" s="264"/>
      <c r="D550" s="259" t="s">
        <v>198</v>
      </c>
      <c r="E550" s="265" t="s">
        <v>1</v>
      </c>
      <c r="F550" s="266" t="s">
        <v>279</v>
      </c>
      <c r="G550" s="264"/>
      <c r="H550" s="265" t="s">
        <v>1</v>
      </c>
      <c r="I550" s="267"/>
      <c r="J550" s="264"/>
      <c r="K550" s="264"/>
      <c r="L550" s="268"/>
      <c r="M550" s="269"/>
      <c r="N550" s="270"/>
      <c r="O550" s="270"/>
      <c r="P550" s="270"/>
      <c r="Q550" s="270"/>
      <c r="R550" s="270"/>
      <c r="S550" s="270"/>
      <c r="T550" s="27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72" t="s">
        <v>198</v>
      </c>
      <c r="AU550" s="272" t="s">
        <v>90</v>
      </c>
      <c r="AV550" s="13" t="s">
        <v>84</v>
      </c>
      <c r="AW550" s="13" t="s">
        <v>34</v>
      </c>
      <c r="AX550" s="13" t="s">
        <v>79</v>
      </c>
      <c r="AY550" s="272" t="s">
        <v>189</v>
      </c>
    </row>
    <row r="551" s="14" customFormat="1">
      <c r="A551" s="14"/>
      <c r="B551" s="273"/>
      <c r="C551" s="274"/>
      <c r="D551" s="259" t="s">
        <v>198</v>
      </c>
      <c r="E551" s="275" t="s">
        <v>1</v>
      </c>
      <c r="F551" s="276" t="s">
        <v>693</v>
      </c>
      <c r="G551" s="274"/>
      <c r="H551" s="277">
        <v>1.7729999999999999</v>
      </c>
      <c r="I551" s="278"/>
      <c r="J551" s="274"/>
      <c r="K551" s="274"/>
      <c r="L551" s="279"/>
      <c r="M551" s="280"/>
      <c r="N551" s="281"/>
      <c r="O551" s="281"/>
      <c r="P551" s="281"/>
      <c r="Q551" s="281"/>
      <c r="R551" s="281"/>
      <c r="S551" s="281"/>
      <c r="T551" s="28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83" t="s">
        <v>198</v>
      </c>
      <c r="AU551" s="283" t="s">
        <v>90</v>
      </c>
      <c r="AV551" s="14" t="s">
        <v>90</v>
      </c>
      <c r="AW551" s="14" t="s">
        <v>34</v>
      </c>
      <c r="AX551" s="14" t="s">
        <v>79</v>
      </c>
      <c r="AY551" s="283" t="s">
        <v>189</v>
      </c>
    </row>
    <row r="552" s="15" customFormat="1">
      <c r="A552" s="15"/>
      <c r="B552" s="284"/>
      <c r="C552" s="285"/>
      <c r="D552" s="259" t="s">
        <v>198</v>
      </c>
      <c r="E552" s="286" t="s">
        <v>1</v>
      </c>
      <c r="F552" s="287" t="s">
        <v>201</v>
      </c>
      <c r="G552" s="285"/>
      <c r="H552" s="288">
        <v>1.7729999999999999</v>
      </c>
      <c r="I552" s="289"/>
      <c r="J552" s="285"/>
      <c r="K552" s="285"/>
      <c r="L552" s="290"/>
      <c r="M552" s="291"/>
      <c r="N552" s="292"/>
      <c r="O552" s="292"/>
      <c r="P552" s="292"/>
      <c r="Q552" s="292"/>
      <c r="R552" s="292"/>
      <c r="S552" s="292"/>
      <c r="T552" s="293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94" t="s">
        <v>198</v>
      </c>
      <c r="AU552" s="294" t="s">
        <v>90</v>
      </c>
      <c r="AV552" s="15" t="s">
        <v>194</v>
      </c>
      <c r="AW552" s="15" t="s">
        <v>34</v>
      </c>
      <c r="AX552" s="15" t="s">
        <v>84</v>
      </c>
      <c r="AY552" s="294" t="s">
        <v>189</v>
      </c>
    </row>
    <row r="553" s="2" customFormat="1" ht="16.5" customHeight="1">
      <c r="A553" s="39"/>
      <c r="B553" s="40"/>
      <c r="C553" s="245" t="s">
        <v>694</v>
      </c>
      <c r="D553" s="245" t="s">
        <v>191</v>
      </c>
      <c r="E553" s="246" t="s">
        <v>695</v>
      </c>
      <c r="F553" s="247" t="s">
        <v>696</v>
      </c>
      <c r="G553" s="248" t="s">
        <v>122</v>
      </c>
      <c r="H553" s="249">
        <v>4.6799999999999997</v>
      </c>
      <c r="I553" s="250"/>
      <c r="J553" s="251">
        <f>ROUND(I553*H553,2)</f>
        <v>0</v>
      </c>
      <c r="K553" s="252"/>
      <c r="L553" s="45"/>
      <c r="M553" s="253" t="s">
        <v>1</v>
      </c>
      <c r="N553" s="254" t="s">
        <v>44</v>
      </c>
      <c r="O553" s="92"/>
      <c r="P553" s="255">
        <f>O553*H553</f>
        <v>0</v>
      </c>
      <c r="Q553" s="255">
        <v>0</v>
      </c>
      <c r="R553" s="255">
        <f>Q553*H553</f>
        <v>0</v>
      </c>
      <c r="S553" s="255">
        <v>1.671</v>
      </c>
      <c r="T553" s="256">
        <f>S553*H553</f>
        <v>7.8202799999999995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57" t="s">
        <v>194</v>
      </c>
      <c r="AT553" s="257" t="s">
        <v>191</v>
      </c>
      <c r="AU553" s="257" t="s">
        <v>90</v>
      </c>
      <c r="AY553" s="18" t="s">
        <v>189</v>
      </c>
      <c r="BE553" s="258">
        <f>IF(N553="základní",J553,0)</f>
        <v>0</v>
      </c>
      <c r="BF553" s="258">
        <f>IF(N553="snížená",J553,0)</f>
        <v>0</v>
      </c>
      <c r="BG553" s="258">
        <f>IF(N553="zákl. přenesená",J553,0)</f>
        <v>0</v>
      </c>
      <c r="BH553" s="258">
        <f>IF(N553="sníž. přenesená",J553,0)</f>
        <v>0</v>
      </c>
      <c r="BI553" s="258">
        <f>IF(N553="nulová",J553,0)</f>
        <v>0</v>
      </c>
      <c r="BJ553" s="18" t="s">
        <v>84</v>
      </c>
      <c r="BK553" s="258">
        <f>ROUND(I553*H553,2)</f>
        <v>0</v>
      </c>
      <c r="BL553" s="18" t="s">
        <v>194</v>
      </c>
      <c r="BM553" s="257" t="s">
        <v>697</v>
      </c>
    </row>
    <row r="554" s="2" customFormat="1">
      <c r="A554" s="39"/>
      <c r="B554" s="40"/>
      <c r="C554" s="41"/>
      <c r="D554" s="259" t="s">
        <v>196</v>
      </c>
      <c r="E554" s="41"/>
      <c r="F554" s="260" t="s">
        <v>698</v>
      </c>
      <c r="G554" s="41"/>
      <c r="H554" s="41"/>
      <c r="I554" s="140"/>
      <c r="J554" s="41"/>
      <c r="K554" s="41"/>
      <c r="L554" s="45"/>
      <c r="M554" s="261"/>
      <c r="N554" s="262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196</v>
      </c>
      <c r="AU554" s="18" t="s">
        <v>90</v>
      </c>
    </row>
    <row r="555" s="14" customFormat="1">
      <c r="A555" s="14"/>
      <c r="B555" s="273"/>
      <c r="C555" s="274"/>
      <c r="D555" s="259" t="s">
        <v>198</v>
      </c>
      <c r="E555" s="275" t="s">
        <v>1</v>
      </c>
      <c r="F555" s="276" t="s">
        <v>699</v>
      </c>
      <c r="G555" s="274"/>
      <c r="H555" s="277">
        <v>4.2300000000000004</v>
      </c>
      <c r="I555" s="278"/>
      <c r="J555" s="274"/>
      <c r="K555" s="274"/>
      <c r="L555" s="279"/>
      <c r="M555" s="280"/>
      <c r="N555" s="281"/>
      <c r="O555" s="281"/>
      <c r="P555" s="281"/>
      <c r="Q555" s="281"/>
      <c r="R555" s="281"/>
      <c r="S555" s="281"/>
      <c r="T555" s="28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83" t="s">
        <v>198</v>
      </c>
      <c r="AU555" s="283" t="s">
        <v>90</v>
      </c>
      <c r="AV555" s="14" t="s">
        <v>90</v>
      </c>
      <c r="AW555" s="14" t="s">
        <v>34</v>
      </c>
      <c r="AX555" s="14" t="s">
        <v>79</v>
      </c>
      <c r="AY555" s="283" t="s">
        <v>189</v>
      </c>
    </row>
    <row r="556" s="14" customFormat="1">
      <c r="A556" s="14"/>
      <c r="B556" s="273"/>
      <c r="C556" s="274"/>
      <c r="D556" s="259" t="s">
        <v>198</v>
      </c>
      <c r="E556" s="275" t="s">
        <v>1</v>
      </c>
      <c r="F556" s="276" t="s">
        <v>700</v>
      </c>
      <c r="G556" s="274"/>
      <c r="H556" s="277">
        <v>0.45000000000000001</v>
      </c>
      <c r="I556" s="278"/>
      <c r="J556" s="274"/>
      <c r="K556" s="274"/>
      <c r="L556" s="279"/>
      <c r="M556" s="280"/>
      <c r="N556" s="281"/>
      <c r="O556" s="281"/>
      <c r="P556" s="281"/>
      <c r="Q556" s="281"/>
      <c r="R556" s="281"/>
      <c r="S556" s="281"/>
      <c r="T556" s="28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83" t="s">
        <v>198</v>
      </c>
      <c r="AU556" s="283" t="s">
        <v>90</v>
      </c>
      <c r="AV556" s="14" t="s">
        <v>90</v>
      </c>
      <c r="AW556" s="14" t="s">
        <v>34</v>
      </c>
      <c r="AX556" s="14" t="s">
        <v>79</v>
      </c>
      <c r="AY556" s="283" t="s">
        <v>189</v>
      </c>
    </row>
    <row r="557" s="15" customFormat="1">
      <c r="A557" s="15"/>
      <c r="B557" s="284"/>
      <c r="C557" s="285"/>
      <c r="D557" s="259" t="s">
        <v>198</v>
      </c>
      <c r="E557" s="286" t="s">
        <v>1</v>
      </c>
      <c r="F557" s="287" t="s">
        <v>201</v>
      </c>
      <c r="G557" s="285"/>
      <c r="H557" s="288">
        <v>4.6799999999999997</v>
      </c>
      <c r="I557" s="289"/>
      <c r="J557" s="285"/>
      <c r="K557" s="285"/>
      <c r="L557" s="290"/>
      <c r="M557" s="291"/>
      <c r="N557" s="292"/>
      <c r="O557" s="292"/>
      <c r="P557" s="292"/>
      <c r="Q557" s="292"/>
      <c r="R557" s="292"/>
      <c r="S557" s="292"/>
      <c r="T557" s="29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94" t="s">
        <v>198</v>
      </c>
      <c r="AU557" s="294" t="s">
        <v>90</v>
      </c>
      <c r="AV557" s="15" t="s">
        <v>194</v>
      </c>
      <c r="AW557" s="15" t="s">
        <v>34</v>
      </c>
      <c r="AX557" s="15" t="s">
        <v>84</v>
      </c>
      <c r="AY557" s="294" t="s">
        <v>189</v>
      </c>
    </row>
    <row r="558" s="2" customFormat="1" ht="33" customHeight="1">
      <c r="A558" s="39"/>
      <c r="B558" s="40"/>
      <c r="C558" s="245" t="s">
        <v>701</v>
      </c>
      <c r="D558" s="245" t="s">
        <v>191</v>
      </c>
      <c r="E558" s="246" t="s">
        <v>702</v>
      </c>
      <c r="F558" s="247" t="s">
        <v>703</v>
      </c>
      <c r="G558" s="248" t="s">
        <v>122</v>
      </c>
      <c r="H558" s="249">
        <v>0.80400000000000005</v>
      </c>
      <c r="I558" s="250"/>
      <c r="J558" s="251">
        <f>ROUND(I558*H558,2)</f>
        <v>0</v>
      </c>
      <c r="K558" s="252"/>
      <c r="L558" s="45"/>
      <c r="M558" s="253" t="s">
        <v>1</v>
      </c>
      <c r="N558" s="254" t="s">
        <v>44</v>
      </c>
      <c r="O558" s="92"/>
      <c r="P558" s="255">
        <f>O558*H558</f>
        <v>0</v>
      </c>
      <c r="Q558" s="255">
        <v>0</v>
      </c>
      <c r="R558" s="255">
        <f>Q558*H558</f>
        <v>0</v>
      </c>
      <c r="S558" s="255">
        <v>2.2000000000000002</v>
      </c>
      <c r="T558" s="256">
        <f>S558*H558</f>
        <v>1.7688000000000002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57" t="s">
        <v>194</v>
      </c>
      <c r="AT558" s="257" t="s">
        <v>191</v>
      </c>
      <c r="AU558" s="257" t="s">
        <v>90</v>
      </c>
      <c r="AY558" s="18" t="s">
        <v>189</v>
      </c>
      <c r="BE558" s="258">
        <f>IF(N558="základní",J558,0)</f>
        <v>0</v>
      </c>
      <c r="BF558" s="258">
        <f>IF(N558="snížená",J558,0)</f>
        <v>0</v>
      </c>
      <c r="BG558" s="258">
        <f>IF(N558="zákl. přenesená",J558,0)</f>
        <v>0</v>
      </c>
      <c r="BH558" s="258">
        <f>IF(N558="sníž. přenesená",J558,0)</f>
        <v>0</v>
      </c>
      <c r="BI558" s="258">
        <f>IF(N558="nulová",J558,0)</f>
        <v>0</v>
      </c>
      <c r="BJ558" s="18" t="s">
        <v>84</v>
      </c>
      <c r="BK558" s="258">
        <f>ROUND(I558*H558,2)</f>
        <v>0</v>
      </c>
      <c r="BL558" s="18" t="s">
        <v>194</v>
      </c>
      <c r="BM558" s="257" t="s">
        <v>704</v>
      </c>
    </row>
    <row r="559" s="2" customFormat="1">
      <c r="A559" s="39"/>
      <c r="B559" s="40"/>
      <c r="C559" s="41"/>
      <c r="D559" s="259" t="s">
        <v>196</v>
      </c>
      <c r="E559" s="41"/>
      <c r="F559" s="260" t="s">
        <v>705</v>
      </c>
      <c r="G559" s="41"/>
      <c r="H559" s="41"/>
      <c r="I559" s="140"/>
      <c r="J559" s="41"/>
      <c r="K559" s="41"/>
      <c r="L559" s="45"/>
      <c r="M559" s="261"/>
      <c r="N559" s="262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196</v>
      </c>
      <c r="AU559" s="18" t="s">
        <v>90</v>
      </c>
    </row>
    <row r="560" s="13" customFormat="1">
      <c r="A560" s="13"/>
      <c r="B560" s="263"/>
      <c r="C560" s="264"/>
      <c r="D560" s="259" t="s">
        <v>198</v>
      </c>
      <c r="E560" s="265" t="s">
        <v>1</v>
      </c>
      <c r="F560" s="266" t="s">
        <v>277</v>
      </c>
      <c r="G560" s="264"/>
      <c r="H560" s="265" t="s">
        <v>1</v>
      </c>
      <c r="I560" s="267"/>
      <c r="J560" s="264"/>
      <c r="K560" s="264"/>
      <c r="L560" s="268"/>
      <c r="M560" s="269"/>
      <c r="N560" s="270"/>
      <c r="O560" s="270"/>
      <c r="P560" s="270"/>
      <c r="Q560" s="270"/>
      <c r="R560" s="270"/>
      <c r="S560" s="270"/>
      <c r="T560" s="27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72" t="s">
        <v>198</v>
      </c>
      <c r="AU560" s="272" t="s">
        <v>90</v>
      </c>
      <c r="AV560" s="13" t="s">
        <v>84</v>
      </c>
      <c r="AW560" s="13" t="s">
        <v>34</v>
      </c>
      <c r="AX560" s="13" t="s">
        <v>79</v>
      </c>
      <c r="AY560" s="272" t="s">
        <v>189</v>
      </c>
    </row>
    <row r="561" s="14" customFormat="1">
      <c r="A561" s="14"/>
      <c r="B561" s="273"/>
      <c r="C561" s="274"/>
      <c r="D561" s="259" t="s">
        <v>198</v>
      </c>
      <c r="E561" s="275" t="s">
        <v>1</v>
      </c>
      <c r="F561" s="276" t="s">
        <v>522</v>
      </c>
      <c r="G561" s="274"/>
      <c r="H561" s="277">
        <v>0.27000000000000002</v>
      </c>
      <c r="I561" s="278"/>
      <c r="J561" s="274"/>
      <c r="K561" s="274"/>
      <c r="L561" s="279"/>
      <c r="M561" s="280"/>
      <c r="N561" s="281"/>
      <c r="O561" s="281"/>
      <c r="P561" s="281"/>
      <c r="Q561" s="281"/>
      <c r="R561" s="281"/>
      <c r="S561" s="281"/>
      <c r="T561" s="28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83" t="s">
        <v>198</v>
      </c>
      <c r="AU561" s="283" t="s">
        <v>90</v>
      </c>
      <c r="AV561" s="14" t="s">
        <v>90</v>
      </c>
      <c r="AW561" s="14" t="s">
        <v>34</v>
      </c>
      <c r="AX561" s="14" t="s">
        <v>79</v>
      </c>
      <c r="AY561" s="283" t="s">
        <v>189</v>
      </c>
    </row>
    <row r="562" s="14" customFormat="1">
      <c r="A562" s="14"/>
      <c r="B562" s="273"/>
      <c r="C562" s="274"/>
      <c r="D562" s="259" t="s">
        <v>198</v>
      </c>
      <c r="E562" s="275" t="s">
        <v>1</v>
      </c>
      <c r="F562" s="276" t="s">
        <v>523</v>
      </c>
      <c r="G562" s="274"/>
      <c r="H562" s="277">
        <v>0.048000000000000001</v>
      </c>
      <c r="I562" s="278"/>
      <c r="J562" s="274"/>
      <c r="K562" s="274"/>
      <c r="L562" s="279"/>
      <c r="M562" s="280"/>
      <c r="N562" s="281"/>
      <c r="O562" s="281"/>
      <c r="P562" s="281"/>
      <c r="Q562" s="281"/>
      <c r="R562" s="281"/>
      <c r="S562" s="281"/>
      <c r="T562" s="28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83" t="s">
        <v>198</v>
      </c>
      <c r="AU562" s="283" t="s">
        <v>90</v>
      </c>
      <c r="AV562" s="14" t="s">
        <v>90</v>
      </c>
      <c r="AW562" s="14" t="s">
        <v>34</v>
      </c>
      <c r="AX562" s="14" t="s">
        <v>79</v>
      </c>
      <c r="AY562" s="283" t="s">
        <v>189</v>
      </c>
    </row>
    <row r="563" s="13" customFormat="1">
      <c r="A563" s="13"/>
      <c r="B563" s="263"/>
      <c r="C563" s="264"/>
      <c r="D563" s="259" t="s">
        <v>198</v>
      </c>
      <c r="E563" s="265" t="s">
        <v>1</v>
      </c>
      <c r="F563" s="266" t="s">
        <v>279</v>
      </c>
      <c r="G563" s="264"/>
      <c r="H563" s="265" t="s">
        <v>1</v>
      </c>
      <c r="I563" s="267"/>
      <c r="J563" s="264"/>
      <c r="K563" s="264"/>
      <c r="L563" s="268"/>
      <c r="M563" s="269"/>
      <c r="N563" s="270"/>
      <c r="O563" s="270"/>
      <c r="P563" s="270"/>
      <c r="Q563" s="270"/>
      <c r="R563" s="270"/>
      <c r="S563" s="270"/>
      <c r="T563" s="27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72" t="s">
        <v>198</v>
      </c>
      <c r="AU563" s="272" t="s">
        <v>90</v>
      </c>
      <c r="AV563" s="13" t="s">
        <v>84</v>
      </c>
      <c r="AW563" s="13" t="s">
        <v>34</v>
      </c>
      <c r="AX563" s="13" t="s">
        <v>79</v>
      </c>
      <c r="AY563" s="272" t="s">
        <v>189</v>
      </c>
    </row>
    <row r="564" s="14" customFormat="1">
      <c r="A564" s="14"/>
      <c r="B564" s="273"/>
      <c r="C564" s="274"/>
      <c r="D564" s="259" t="s">
        <v>198</v>
      </c>
      <c r="E564" s="275" t="s">
        <v>1</v>
      </c>
      <c r="F564" s="276" t="s">
        <v>524</v>
      </c>
      <c r="G564" s="274"/>
      <c r="H564" s="277">
        <v>0.28799999999999998</v>
      </c>
      <c r="I564" s="278"/>
      <c r="J564" s="274"/>
      <c r="K564" s="274"/>
      <c r="L564" s="279"/>
      <c r="M564" s="280"/>
      <c r="N564" s="281"/>
      <c r="O564" s="281"/>
      <c r="P564" s="281"/>
      <c r="Q564" s="281"/>
      <c r="R564" s="281"/>
      <c r="S564" s="281"/>
      <c r="T564" s="28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83" t="s">
        <v>198</v>
      </c>
      <c r="AU564" s="283" t="s">
        <v>90</v>
      </c>
      <c r="AV564" s="14" t="s">
        <v>90</v>
      </c>
      <c r="AW564" s="14" t="s">
        <v>34</v>
      </c>
      <c r="AX564" s="14" t="s">
        <v>79</v>
      </c>
      <c r="AY564" s="283" t="s">
        <v>189</v>
      </c>
    </row>
    <row r="565" s="14" customFormat="1">
      <c r="A565" s="14"/>
      <c r="B565" s="273"/>
      <c r="C565" s="274"/>
      <c r="D565" s="259" t="s">
        <v>198</v>
      </c>
      <c r="E565" s="275" t="s">
        <v>1</v>
      </c>
      <c r="F565" s="276" t="s">
        <v>525</v>
      </c>
      <c r="G565" s="274"/>
      <c r="H565" s="277">
        <v>0.126</v>
      </c>
      <c r="I565" s="278"/>
      <c r="J565" s="274"/>
      <c r="K565" s="274"/>
      <c r="L565" s="279"/>
      <c r="M565" s="280"/>
      <c r="N565" s="281"/>
      <c r="O565" s="281"/>
      <c r="P565" s="281"/>
      <c r="Q565" s="281"/>
      <c r="R565" s="281"/>
      <c r="S565" s="281"/>
      <c r="T565" s="28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83" t="s">
        <v>198</v>
      </c>
      <c r="AU565" s="283" t="s">
        <v>90</v>
      </c>
      <c r="AV565" s="14" t="s">
        <v>90</v>
      </c>
      <c r="AW565" s="14" t="s">
        <v>34</v>
      </c>
      <c r="AX565" s="14" t="s">
        <v>79</v>
      </c>
      <c r="AY565" s="283" t="s">
        <v>189</v>
      </c>
    </row>
    <row r="566" s="14" customFormat="1">
      <c r="A566" s="14"/>
      <c r="B566" s="273"/>
      <c r="C566" s="274"/>
      <c r="D566" s="259" t="s">
        <v>198</v>
      </c>
      <c r="E566" s="275" t="s">
        <v>1</v>
      </c>
      <c r="F566" s="276" t="s">
        <v>526</v>
      </c>
      <c r="G566" s="274"/>
      <c r="H566" s="277">
        <v>0.071999999999999995</v>
      </c>
      <c r="I566" s="278"/>
      <c r="J566" s="274"/>
      <c r="K566" s="274"/>
      <c r="L566" s="279"/>
      <c r="M566" s="280"/>
      <c r="N566" s="281"/>
      <c r="O566" s="281"/>
      <c r="P566" s="281"/>
      <c r="Q566" s="281"/>
      <c r="R566" s="281"/>
      <c r="S566" s="281"/>
      <c r="T566" s="28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83" t="s">
        <v>198</v>
      </c>
      <c r="AU566" s="283" t="s">
        <v>90</v>
      </c>
      <c r="AV566" s="14" t="s">
        <v>90</v>
      </c>
      <c r="AW566" s="14" t="s">
        <v>34</v>
      </c>
      <c r="AX566" s="14" t="s">
        <v>79</v>
      </c>
      <c r="AY566" s="283" t="s">
        <v>189</v>
      </c>
    </row>
    <row r="567" s="15" customFormat="1">
      <c r="A567" s="15"/>
      <c r="B567" s="284"/>
      <c r="C567" s="285"/>
      <c r="D567" s="259" t="s">
        <v>198</v>
      </c>
      <c r="E567" s="286" t="s">
        <v>1</v>
      </c>
      <c r="F567" s="287" t="s">
        <v>201</v>
      </c>
      <c r="G567" s="285"/>
      <c r="H567" s="288">
        <v>0.80400000000000005</v>
      </c>
      <c r="I567" s="289"/>
      <c r="J567" s="285"/>
      <c r="K567" s="285"/>
      <c r="L567" s="290"/>
      <c r="M567" s="291"/>
      <c r="N567" s="292"/>
      <c r="O567" s="292"/>
      <c r="P567" s="292"/>
      <c r="Q567" s="292"/>
      <c r="R567" s="292"/>
      <c r="S567" s="292"/>
      <c r="T567" s="293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94" t="s">
        <v>198</v>
      </c>
      <c r="AU567" s="294" t="s">
        <v>90</v>
      </c>
      <c r="AV567" s="15" t="s">
        <v>194</v>
      </c>
      <c r="AW567" s="15" t="s">
        <v>34</v>
      </c>
      <c r="AX567" s="15" t="s">
        <v>84</v>
      </c>
      <c r="AY567" s="294" t="s">
        <v>189</v>
      </c>
    </row>
    <row r="568" s="2" customFormat="1" ht="21.75" customHeight="1">
      <c r="A568" s="39"/>
      <c r="B568" s="40"/>
      <c r="C568" s="245" t="s">
        <v>706</v>
      </c>
      <c r="D568" s="245" t="s">
        <v>191</v>
      </c>
      <c r="E568" s="246" t="s">
        <v>707</v>
      </c>
      <c r="F568" s="247" t="s">
        <v>708</v>
      </c>
      <c r="G568" s="248" t="s">
        <v>418</v>
      </c>
      <c r="H568" s="249">
        <v>25</v>
      </c>
      <c r="I568" s="250"/>
      <c r="J568" s="251">
        <f>ROUND(I568*H568,2)</f>
        <v>0</v>
      </c>
      <c r="K568" s="252"/>
      <c r="L568" s="45"/>
      <c r="M568" s="253" t="s">
        <v>1</v>
      </c>
      <c r="N568" s="254" t="s">
        <v>44</v>
      </c>
      <c r="O568" s="92"/>
      <c r="P568" s="255">
        <f>O568*H568</f>
        <v>0</v>
      </c>
      <c r="Q568" s="255">
        <v>0</v>
      </c>
      <c r="R568" s="255">
        <f>Q568*H568</f>
        <v>0</v>
      </c>
      <c r="S568" s="255">
        <v>0.082000000000000003</v>
      </c>
      <c r="T568" s="256">
        <f>S568*H568</f>
        <v>2.0500000000000003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57" t="s">
        <v>194</v>
      </c>
      <c r="AT568" s="257" t="s">
        <v>191</v>
      </c>
      <c r="AU568" s="257" t="s">
        <v>90</v>
      </c>
      <c r="AY568" s="18" t="s">
        <v>189</v>
      </c>
      <c r="BE568" s="258">
        <f>IF(N568="základní",J568,0)</f>
        <v>0</v>
      </c>
      <c r="BF568" s="258">
        <f>IF(N568="snížená",J568,0)</f>
        <v>0</v>
      </c>
      <c r="BG568" s="258">
        <f>IF(N568="zákl. přenesená",J568,0)</f>
        <v>0</v>
      </c>
      <c r="BH568" s="258">
        <f>IF(N568="sníž. přenesená",J568,0)</f>
        <v>0</v>
      </c>
      <c r="BI568" s="258">
        <f>IF(N568="nulová",J568,0)</f>
        <v>0</v>
      </c>
      <c r="BJ568" s="18" t="s">
        <v>84</v>
      </c>
      <c r="BK568" s="258">
        <f>ROUND(I568*H568,2)</f>
        <v>0</v>
      </c>
      <c r="BL568" s="18" t="s">
        <v>194</v>
      </c>
      <c r="BM568" s="257" t="s">
        <v>709</v>
      </c>
    </row>
    <row r="569" s="2" customFormat="1">
      <c r="A569" s="39"/>
      <c r="B569" s="40"/>
      <c r="C569" s="41"/>
      <c r="D569" s="259" t="s">
        <v>196</v>
      </c>
      <c r="E569" s="41"/>
      <c r="F569" s="260" t="s">
        <v>710</v>
      </c>
      <c r="G569" s="41"/>
      <c r="H569" s="41"/>
      <c r="I569" s="140"/>
      <c r="J569" s="41"/>
      <c r="K569" s="41"/>
      <c r="L569" s="45"/>
      <c r="M569" s="261"/>
      <c r="N569" s="262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196</v>
      </c>
      <c r="AU569" s="18" t="s">
        <v>90</v>
      </c>
    </row>
    <row r="570" s="14" customFormat="1">
      <c r="A570" s="14"/>
      <c r="B570" s="273"/>
      <c r="C570" s="274"/>
      <c r="D570" s="259" t="s">
        <v>198</v>
      </c>
      <c r="E570" s="275" t="s">
        <v>1</v>
      </c>
      <c r="F570" s="276" t="s">
        <v>711</v>
      </c>
      <c r="G570" s="274"/>
      <c r="H570" s="277">
        <v>25</v>
      </c>
      <c r="I570" s="278"/>
      <c r="J570" s="274"/>
      <c r="K570" s="274"/>
      <c r="L570" s="279"/>
      <c r="M570" s="280"/>
      <c r="N570" s="281"/>
      <c r="O570" s="281"/>
      <c r="P570" s="281"/>
      <c r="Q570" s="281"/>
      <c r="R570" s="281"/>
      <c r="S570" s="281"/>
      <c r="T570" s="28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83" t="s">
        <v>198</v>
      </c>
      <c r="AU570" s="283" t="s">
        <v>90</v>
      </c>
      <c r="AV570" s="14" t="s">
        <v>90</v>
      </c>
      <c r="AW570" s="14" t="s">
        <v>34</v>
      </c>
      <c r="AX570" s="14" t="s">
        <v>79</v>
      </c>
      <c r="AY570" s="283" t="s">
        <v>189</v>
      </c>
    </row>
    <row r="571" s="15" customFormat="1">
      <c r="A571" s="15"/>
      <c r="B571" s="284"/>
      <c r="C571" s="285"/>
      <c r="D571" s="259" t="s">
        <v>198</v>
      </c>
      <c r="E571" s="286" t="s">
        <v>1</v>
      </c>
      <c r="F571" s="287" t="s">
        <v>201</v>
      </c>
      <c r="G571" s="285"/>
      <c r="H571" s="288">
        <v>25</v>
      </c>
      <c r="I571" s="289"/>
      <c r="J571" s="285"/>
      <c r="K571" s="285"/>
      <c r="L571" s="290"/>
      <c r="M571" s="291"/>
      <c r="N571" s="292"/>
      <c r="O571" s="292"/>
      <c r="P571" s="292"/>
      <c r="Q571" s="292"/>
      <c r="R571" s="292"/>
      <c r="S571" s="292"/>
      <c r="T571" s="293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94" t="s">
        <v>198</v>
      </c>
      <c r="AU571" s="294" t="s">
        <v>90</v>
      </c>
      <c r="AV571" s="15" t="s">
        <v>194</v>
      </c>
      <c r="AW571" s="15" t="s">
        <v>34</v>
      </c>
      <c r="AX571" s="15" t="s">
        <v>84</v>
      </c>
      <c r="AY571" s="294" t="s">
        <v>189</v>
      </c>
    </row>
    <row r="572" s="2" customFormat="1" ht="16.5" customHeight="1">
      <c r="A572" s="39"/>
      <c r="B572" s="40"/>
      <c r="C572" s="245" t="s">
        <v>712</v>
      </c>
      <c r="D572" s="245" t="s">
        <v>191</v>
      </c>
      <c r="E572" s="246" t="s">
        <v>713</v>
      </c>
      <c r="F572" s="247" t="s">
        <v>714</v>
      </c>
      <c r="G572" s="248" t="s">
        <v>122</v>
      </c>
      <c r="H572" s="249">
        <v>0.439</v>
      </c>
      <c r="I572" s="250"/>
      <c r="J572" s="251">
        <f>ROUND(I572*H572,2)</f>
        <v>0</v>
      </c>
      <c r="K572" s="252"/>
      <c r="L572" s="45"/>
      <c r="M572" s="253" t="s">
        <v>1</v>
      </c>
      <c r="N572" s="254" t="s">
        <v>44</v>
      </c>
      <c r="O572" s="92"/>
      <c r="P572" s="255">
        <f>O572*H572</f>
        <v>0</v>
      </c>
      <c r="Q572" s="255">
        <v>0</v>
      </c>
      <c r="R572" s="255">
        <f>Q572*H572</f>
        <v>0</v>
      </c>
      <c r="S572" s="255">
        <v>0.56999999999999995</v>
      </c>
      <c r="T572" s="256">
        <f>S572*H572</f>
        <v>0.25022999999999995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57" t="s">
        <v>194</v>
      </c>
      <c r="AT572" s="257" t="s">
        <v>191</v>
      </c>
      <c r="AU572" s="257" t="s">
        <v>90</v>
      </c>
      <c r="AY572" s="18" t="s">
        <v>189</v>
      </c>
      <c r="BE572" s="258">
        <f>IF(N572="základní",J572,0)</f>
        <v>0</v>
      </c>
      <c r="BF572" s="258">
        <f>IF(N572="snížená",J572,0)</f>
        <v>0</v>
      </c>
      <c r="BG572" s="258">
        <f>IF(N572="zákl. přenesená",J572,0)</f>
        <v>0</v>
      </c>
      <c r="BH572" s="258">
        <f>IF(N572="sníž. přenesená",J572,0)</f>
        <v>0</v>
      </c>
      <c r="BI572" s="258">
        <f>IF(N572="nulová",J572,0)</f>
        <v>0</v>
      </c>
      <c r="BJ572" s="18" t="s">
        <v>84</v>
      </c>
      <c r="BK572" s="258">
        <f>ROUND(I572*H572,2)</f>
        <v>0</v>
      </c>
      <c r="BL572" s="18" t="s">
        <v>194</v>
      </c>
      <c r="BM572" s="257" t="s">
        <v>715</v>
      </c>
    </row>
    <row r="573" s="2" customFormat="1">
      <c r="A573" s="39"/>
      <c r="B573" s="40"/>
      <c r="C573" s="41"/>
      <c r="D573" s="259" t="s">
        <v>196</v>
      </c>
      <c r="E573" s="41"/>
      <c r="F573" s="260" t="s">
        <v>714</v>
      </c>
      <c r="G573" s="41"/>
      <c r="H573" s="41"/>
      <c r="I573" s="140"/>
      <c r="J573" s="41"/>
      <c r="K573" s="41"/>
      <c r="L573" s="45"/>
      <c r="M573" s="261"/>
      <c r="N573" s="262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196</v>
      </c>
      <c r="AU573" s="18" t="s">
        <v>90</v>
      </c>
    </row>
    <row r="574" s="13" customFormat="1">
      <c r="A574" s="13"/>
      <c r="B574" s="263"/>
      <c r="C574" s="264"/>
      <c r="D574" s="259" t="s">
        <v>198</v>
      </c>
      <c r="E574" s="265" t="s">
        <v>1</v>
      </c>
      <c r="F574" s="266" t="s">
        <v>716</v>
      </c>
      <c r="G574" s="264"/>
      <c r="H574" s="265" t="s">
        <v>1</v>
      </c>
      <c r="I574" s="267"/>
      <c r="J574" s="264"/>
      <c r="K574" s="264"/>
      <c r="L574" s="268"/>
      <c r="M574" s="269"/>
      <c r="N574" s="270"/>
      <c r="O574" s="270"/>
      <c r="P574" s="270"/>
      <c r="Q574" s="270"/>
      <c r="R574" s="270"/>
      <c r="S574" s="270"/>
      <c r="T574" s="27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72" t="s">
        <v>198</v>
      </c>
      <c r="AU574" s="272" t="s">
        <v>90</v>
      </c>
      <c r="AV574" s="13" t="s">
        <v>84</v>
      </c>
      <c r="AW574" s="13" t="s">
        <v>34</v>
      </c>
      <c r="AX574" s="13" t="s">
        <v>79</v>
      </c>
      <c r="AY574" s="272" t="s">
        <v>189</v>
      </c>
    </row>
    <row r="575" s="14" customFormat="1">
      <c r="A575" s="14"/>
      <c r="B575" s="273"/>
      <c r="C575" s="274"/>
      <c r="D575" s="259" t="s">
        <v>198</v>
      </c>
      <c r="E575" s="275" t="s">
        <v>1</v>
      </c>
      <c r="F575" s="276" t="s">
        <v>717</v>
      </c>
      <c r="G575" s="274"/>
      <c r="H575" s="277">
        <v>0.439</v>
      </c>
      <c r="I575" s="278"/>
      <c r="J575" s="274"/>
      <c r="K575" s="274"/>
      <c r="L575" s="279"/>
      <c r="M575" s="280"/>
      <c r="N575" s="281"/>
      <c r="O575" s="281"/>
      <c r="P575" s="281"/>
      <c r="Q575" s="281"/>
      <c r="R575" s="281"/>
      <c r="S575" s="281"/>
      <c r="T575" s="28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83" t="s">
        <v>198</v>
      </c>
      <c r="AU575" s="283" t="s">
        <v>90</v>
      </c>
      <c r="AV575" s="14" t="s">
        <v>90</v>
      </c>
      <c r="AW575" s="14" t="s">
        <v>34</v>
      </c>
      <c r="AX575" s="14" t="s">
        <v>79</v>
      </c>
      <c r="AY575" s="283" t="s">
        <v>189</v>
      </c>
    </row>
    <row r="576" s="15" customFormat="1">
      <c r="A576" s="15"/>
      <c r="B576" s="284"/>
      <c r="C576" s="285"/>
      <c r="D576" s="259" t="s">
        <v>198</v>
      </c>
      <c r="E576" s="286" t="s">
        <v>1</v>
      </c>
      <c r="F576" s="287" t="s">
        <v>201</v>
      </c>
      <c r="G576" s="285"/>
      <c r="H576" s="288">
        <v>0.439</v>
      </c>
      <c r="I576" s="289"/>
      <c r="J576" s="285"/>
      <c r="K576" s="285"/>
      <c r="L576" s="290"/>
      <c r="M576" s="291"/>
      <c r="N576" s="292"/>
      <c r="O576" s="292"/>
      <c r="P576" s="292"/>
      <c r="Q576" s="292"/>
      <c r="R576" s="292"/>
      <c r="S576" s="292"/>
      <c r="T576" s="293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94" t="s">
        <v>198</v>
      </c>
      <c r="AU576" s="294" t="s">
        <v>90</v>
      </c>
      <c r="AV576" s="15" t="s">
        <v>194</v>
      </c>
      <c r="AW576" s="15" t="s">
        <v>34</v>
      </c>
      <c r="AX576" s="15" t="s">
        <v>84</v>
      </c>
      <c r="AY576" s="294" t="s">
        <v>189</v>
      </c>
    </row>
    <row r="577" s="2" customFormat="1" ht="16.5" customHeight="1">
      <c r="A577" s="39"/>
      <c r="B577" s="40"/>
      <c r="C577" s="245" t="s">
        <v>718</v>
      </c>
      <c r="D577" s="245" t="s">
        <v>191</v>
      </c>
      <c r="E577" s="246" t="s">
        <v>719</v>
      </c>
      <c r="F577" s="247" t="s">
        <v>720</v>
      </c>
      <c r="G577" s="248" t="s">
        <v>88</v>
      </c>
      <c r="H577" s="249">
        <v>27.974</v>
      </c>
      <c r="I577" s="250"/>
      <c r="J577" s="251">
        <f>ROUND(I577*H577,2)</f>
        <v>0</v>
      </c>
      <c r="K577" s="252"/>
      <c r="L577" s="45"/>
      <c r="M577" s="253" t="s">
        <v>1</v>
      </c>
      <c r="N577" s="254" t="s">
        <v>44</v>
      </c>
      <c r="O577" s="92"/>
      <c r="P577" s="255">
        <f>O577*H577</f>
        <v>0</v>
      </c>
      <c r="Q577" s="255">
        <v>0</v>
      </c>
      <c r="R577" s="255">
        <f>Q577*H577</f>
        <v>0</v>
      </c>
      <c r="S577" s="255">
        <v>0.075999999999999998</v>
      </c>
      <c r="T577" s="256">
        <f>S577*H577</f>
        <v>2.1260240000000001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57" t="s">
        <v>194</v>
      </c>
      <c r="AT577" s="257" t="s">
        <v>191</v>
      </c>
      <c r="AU577" s="257" t="s">
        <v>90</v>
      </c>
      <c r="AY577" s="18" t="s">
        <v>189</v>
      </c>
      <c r="BE577" s="258">
        <f>IF(N577="základní",J577,0)</f>
        <v>0</v>
      </c>
      <c r="BF577" s="258">
        <f>IF(N577="snížená",J577,0)</f>
        <v>0</v>
      </c>
      <c r="BG577" s="258">
        <f>IF(N577="zákl. přenesená",J577,0)</f>
        <v>0</v>
      </c>
      <c r="BH577" s="258">
        <f>IF(N577="sníž. přenesená",J577,0)</f>
        <v>0</v>
      </c>
      <c r="BI577" s="258">
        <f>IF(N577="nulová",J577,0)</f>
        <v>0</v>
      </c>
      <c r="BJ577" s="18" t="s">
        <v>84</v>
      </c>
      <c r="BK577" s="258">
        <f>ROUND(I577*H577,2)</f>
        <v>0</v>
      </c>
      <c r="BL577" s="18" t="s">
        <v>194</v>
      </c>
      <c r="BM577" s="257" t="s">
        <v>721</v>
      </c>
    </row>
    <row r="578" s="2" customFormat="1">
      <c r="A578" s="39"/>
      <c r="B578" s="40"/>
      <c r="C578" s="41"/>
      <c r="D578" s="259" t="s">
        <v>196</v>
      </c>
      <c r="E578" s="41"/>
      <c r="F578" s="260" t="s">
        <v>722</v>
      </c>
      <c r="G578" s="41"/>
      <c r="H578" s="41"/>
      <c r="I578" s="140"/>
      <c r="J578" s="41"/>
      <c r="K578" s="41"/>
      <c r="L578" s="45"/>
      <c r="M578" s="261"/>
      <c r="N578" s="262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196</v>
      </c>
      <c r="AU578" s="18" t="s">
        <v>90</v>
      </c>
    </row>
    <row r="579" s="14" customFormat="1">
      <c r="A579" s="14"/>
      <c r="B579" s="273"/>
      <c r="C579" s="274"/>
      <c r="D579" s="259" t="s">
        <v>198</v>
      </c>
      <c r="E579" s="275" t="s">
        <v>1</v>
      </c>
      <c r="F579" s="276" t="s">
        <v>723</v>
      </c>
      <c r="G579" s="274"/>
      <c r="H579" s="277">
        <v>8.8650000000000002</v>
      </c>
      <c r="I579" s="278"/>
      <c r="J579" s="274"/>
      <c r="K579" s="274"/>
      <c r="L579" s="279"/>
      <c r="M579" s="280"/>
      <c r="N579" s="281"/>
      <c r="O579" s="281"/>
      <c r="P579" s="281"/>
      <c r="Q579" s="281"/>
      <c r="R579" s="281"/>
      <c r="S579" s="281"/>
      <c r="T579" s="28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83" t="s">
        <v>198</v>
      </c>
      <c r="AU579" s="283" t="s">
        <v>90</v>
      </c>
      <c r="AV579" s="14" t="s">
        <v>90</v>
      </c>
      <c r="AW579" s="14" t="s">
        <v>34</v>
      </c>
      <c r="AX579" s="14" t="s">
        <v>79</v>
      </c>
      <c r="AY579" s="283" t="s">
        <v>189</v>
      </c>
    </row>
    <row r="580" s="14" customFormat="1">
      <c r="A580" s="14"/>
      <c r="B580" s="273"/>
      <c r="C580" s="274"/>
      <c r="D580" s="259" t="s">
        <v>198</v>
      </c>
      <c r="E580" s="275" t="s">
        <v>1</v>
      </c>
      <c r="F580" s="276" t="s">
        <v>724</v>
      </c>
      <c r="G580" s="274"/>
      <c r="H580" s="277">
        <v>12.608000000000001</v>
      </c>
      <c r="I580" s="278"/>
      <c r="J580" s="274"/>
      <c r="K580" s="274"/>
      <c r="L580" s="279"/>
      <c r="M580" s="280"/>
      <c r="N580" s="281"/>
      <c r="O580" s="281"/>
      <c r="P580" s="281"/>
      <c r="Q580" s="281"/>
      <c r="R580" s="281"/>
      <c r="S580" s="281"/>
      <c r="T580" s="28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83" t="s">
        <v>198</v>
      </c>
      <c r="AU580" s="283" t="s">
        <v>90</v>
      </c>
      <c r="AV580" s="14" t="s">
        <v>90</v>
      </c>
      <c r="AW580" s="14" t="s">
        <v>34</v>
      </c>
      <c r="AX580" s="14" t="s">
        <v>79</v>
      </c>
      <c r="AY580" s="283" t="s">
        <v>189</v>
      </c>
    </row>
    <row r="581" s="14" customFormat="1">
      <c r="A581" s="14"/>
      <c r="B581" s="273"/>
      <c r="C581" s="274"/>
      <c r="D581" s="259" t="s">
        <v>198</v>
      </c>
      <c r="E581" s="275" t="s">
        <v>1</v>
      </c>
      <c r="F581" s="276" t="s">
        <v>725</v>
      </c>
      <c r="G581" s="274"/>
      <c r="H581" s="277">
        <v>4.1369999999999996</v>
      </c>
      <c r="I581" s="278"/>
      <c r="J581" s="274"/>
      <c r="K581" s="274"/>
      <c r="L581" s="279"/>
      <c r="M581" s="280"/>
      <c r="N581" s="281"/>
      <c r="O581" s="281"/>
      <c r="P581" s="281"/>
      <c r="Q581" s="281"/>
      <c r="R581" s="281"/>
      <c r="S581" s="281"/>
      <c r="T581" s="28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83" t="s">
        <v>198</v>
      </c>
      <c r="AU581" s="283" t="s">
        <v>90</v>
      </c>
      <c r="AV581" s="14" t="s">
        <v>90</v>
      </c>
      <c r="AW581" s="14" t="s">
        <v>34</v>
      </c>
      <c r="AX581" s="14" t="s">
        <v>79</v>
      </c>
      <c r="AY581" s="283" t="s">
        <v>189</v>
      </c>
    </row>
    <row r="582" s="14" customFormat="1">
      <c r="A582" s="14"/>
      <c r="B582" s="273"/>
      <c r="C582" s="274"/>
      <c r="D582" s="259" t="s">
        <v>198</v>
      </c>
      <c r="E582" s="275" t="s">
        <v>1</v>
      </c>
      <c r="F582" s="276" t="s">
        <v>726</v>
      </c>
      <c r="G582" s="274"/>
      <c r="H582" s="277">
        <v>2.3639999999999999</v>
      </c>
      <c r="I582" s="278"/>
      <c r="J582" s="274"/>
      <c r="K582" s="274"/>
      <c r="L582" s="279"/>
      <c r="M582" s="280"/>
      <c r="N582" s="281"/>
      <c r="O582" s="281"/>
      <c r="P582" s="281"/>
      <c r="Q582" s="281"/>
      <c r="R582" s="281"/>
      <c r="S582" s="281"/>
      <c r="T582" s="28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83" t="s">
        <v>198</v>
      </c>
      <c r="AU582" s="283" t="s">
        <v>90</v>
      </c>
      <c r="AV582" s="14" t="s">
        <v>90</v>
      </c>
      <c r="AW582" s="14" t="s">
        <v>34</v>
      </c>
      <c r="AX582" s="14" t="s">
        <v>79</v>
      </c>
      <c r="AY582" s="283" t="s">
        <v>189</v>
      </c>
    </row>
    <row r="583" s="15" customFormat="1">
      <c r="A583" s="15"/>
      <c r="B583" s="284"/>
      <c r="C583" s="285"/>
      <c r="D583" s="259" t="s">
        <v>198</v>
      </c>
      <c r="E583" s="286" t="s">
        <v>1</v>
      </c>
      <c r="F583" s="287" t="s">
        <v>201</v>
      </c>
      <c r="G583" s="285"/>
      <c r="H583" s="288">
        <v>27.974</v>
      </c>
      <c r="I583" s="289"/>
      <c r="J583" s="285"/>
      <c r="K583" s="285"/>
      <c r="L583" s="290"/>
      <c r="M583" s="291"/>
      <c r="N583" s="292"/>
      <c r="O583" s="292"/>
      <c r="P583" s="292"/>
      <c r="Q583" s="292"/>
      <c r="R583" s="292"/>
      <c r="S583" s="292"/>
      <c r="T583" s="293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94" t="s">
        <v>198</v>
      </c>
      <c r="AU583" s="294" t="s">
        <v>90</v>
      </c>
      <c r="AV583" s="15" t="s">
        <v>194</v>
      </c>
      <c r="AW583" s="15" t="s">
        <v>34</v>
      </c>
      <c r="AX583" s="15" t="s">
        <v>84</v>
      </c>
      <c r="AY583" s="294" t="s">
        <v>189</v>
      </c>
    </row>
    <row r="584" s="2" customFormat="1" ht="21.75" customHeight="1">
      <c r="A584" s="39"/>
      <c r="B584" s="40"/>
      <c r="C584" s="245" t="s">
        <v>727</v>
      </c>
      <c r="D584" s="245" t="s">
        <v>191</v>
      </c>
      <c r="E584" s="246" t="s">
        <v>728</v>
      </c>
      <c r="F584" s="247" t="s">
        <v>729</v>
      </c>
      <c r="G584" s="248" t="s">
        <v>260</v>
      </c>
      <c r="H584" s="249">
        <v>4</v>
      </c>
      <c r="I584" s="250"/>
      <c r="J584" s="251">
        <f>ROUND(I584*H584,2)</f>
        <v>0</v>
      </c>
      <c r="K584" s="252"/>
      <c r="L584" s="45"/>
      <c r="M584" s="253" t="s">
        <v>1</v>
      </c>
      <c r="N584" s="254" t="s">
        <v>44</v>
      </c>
      <c r="O584" s="92"/>
      <c r="P584" s="255">
        <f>O584*H584</f>
        <v>0</v>
      </c>
      <c r="Q584" s="255">
        <v>0</v>
      </c>
      <c r="R584" s="255">
        <f>Q584*H584</f>
        <v>0</v>
      </c>
      <c r="S584" s="255">
        <v>0.039</v>
      </c>
      <c r="T584" s="256">
        <f>S584*H584</f>
        <v>0.156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57" t="s">
        <v>194</v>
      </c>
      <c r="AT584" s="257" t="s">
        <v>191</v>
      </c>
      <c r="AU584" s="257" t="s">
        <v>90</v>
      </c>
      <c r="AY584" s="18" t="s">
        <v>189</v>
      </c>
      <c r="BE584" s="258">
        <f>IF(N584="základní",J584,0)</f>
        <v>0</v>
      </c>
      <c r="BF584" s="258">
        <f>IF(N584="snížená",J584,0)</f>
        <v>0</v>
      </c>
      <c r="BG584" s="258">
        <f>IF(N584="zákl. přenesená",J584,0)</f>
        <v>0</v>
      </c>
      <c r="BH584" s="258">
        <f>IF(N584="sníž. přenesená",J584,0)</f>
        <v>0</v>
      </c>
      <c r="BI584" s="258">
        <f>IF(N584="nulová",J584,0)</f>
        <v>0</v>
      </c>
      <c r="BJ584" s="18" t="s">
        <v>84</v>
      </c>
      <c r="BK584" s="258">
        <f>ROUND(I584*H584,2)</f>
        <v>0</v>
      </c>
      <c r="BL584" s="18" t="s">
        <v>194</v>
      </c>
      <c r="BM584" s="257" t="s">
        <v>730</v>
      </c>
    </row>
    <row r="585" s="2" customFormat="1">
      <c r="A585" s="39"/>
      <c r="B585" s="40"/>
      <c r="C585" s="41"/>
      <c r="D585" s="259" t="s">
        <v>196</v>
      </c>
      <c r="E585" s="41"/>
      <c r="F585" s="260" t="s">
        <v>731</v>
      </c>
      <c r="G585" s="41"/>
      <c r="H585" s="41"/>
      <c r="I585" s="140"/>
      <c r="J585" s="41"/>
      <c r="K585" s="41"/>
      <c r="L585" s="45"/>
      <c r="M585" s="261"/>
      <c r="N585" s="262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196</v>
      </c>
      <c r="AU585" s="18" t="s">
        <v>90</v>
      </c>
    </row>
    <row r="586" s="2" customFormat="1" ht="21.75" customHeight="1">
      <c r="A586" s="39"/>
      <c r="B586" s="40"/>
      <c r="C586" s="245" t="s">
        <v>732</v>
      </c>
      <c r="D586" s="245" t="s">
        <v>191</v>
      </c>
      <c r="E586" s="246" t="s">
        <v>733</v>
      </c>
      <c r="F586" s="247" t="s">
        <v>734</v>
      </c>
      <c r="G586" s="248" t="s">
        <v>418</v>
      </c>
      <c r="H586" s="249">
        <v>22.399999999999999</v>
      </c>
      <c r="I586" s="250"/>
      <c r="J586" s="251">
        <f>ROUND(I586*H586,2)</f>
        <v>0</v>
      </c>
      <c r="K586" s="252"/>
      <c r="L586" s="45"/>
      <c r="M586" s="253" t="s">
        <v>1</v>
      </c>
      <c r="N586" s="254" t="s">
        <v>44</v>
      </c>
      <c r="O586" s="92"/>
      <c r="P586" s="255">
        <f>O586*H586</f>
        <v>0</v>
      </c>
      <c r="Q586" s="255">
        <v>0</v>
      </c>
      <c r="R586" s="255">
        <f>Q586*H586</f>
        <v>0</v>
      </c>
      <c r="S586" s="255">
        <v>0.0050000000000000001</v>
      </c>
      <c r="T586" s="256">
        <f>S586*H586</f>
        <v>0.11199999999999999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57" t="s">
        <v>194</v>
      </c>
      <c r="AT586" s="257" t="s">
        <v>191</v>
      </c>
      <c r="AU586" s="257" t="s">
        <v>90</v>
      </c>
      <c r="AY586" s="18" t="s">
        <v>189</v>
      </c>
      <c r="BE586" s="258">
        <f>IF(N586="základní",J586,0)</f>
        <v>0</v>
      </c>
      <c r="BF586" s="258">
        <f>IF(N586="snížená",J586,0)</f>
        <v>0</v>
      </c>
      <c r="BG586" s="258">
        <f>IF(N586="zákl. přenesená",J586,0)</f>
        <v>0</v>
      </c>
      <c r="BH586" s="258">
        <f>IF(N586="sníž. přenesená",J586,0)</f>
        <v>0</v>
      </c>
      <c r="BI586" s="258">
        <f>IF(N586="nulová",J586,0)</f>
        <v>0</v>
      </c>
      <c r="BJ586" s="18" t="s">
        <v>84</v>
      </c>
      <c r="BK586" s="258">
        <f>ROUND(I586*H586,2)</f>
        <v>0</v>
      </c>
      <c r="BL586" s="18" t="s">
        <v>194</v>
      </c>
      <c r="BM586" s="257" t="s">
        <v>735</v>
      </c>
    </row>
    <row r="587" s="2" customFormat="1">
      <c r="A587" s="39"/>
      <c r="B587" s="40"/>
      <c r="C587" s="41"/>
      <c r="D587" s="259" t="s">
        <v>196</v>
      </c>
      <c r="E587" s="41"/>
      <c r="F587" s="260" t="s">
        <v>734</v>
      </c>
      <c r="G587" s="41"/>
      <c r="H587" s="41"/>
      <c r="I587" s="140"/>
      <c r="J587" s="41"/>
      <c r="K587" s="41"/>
      <c r="L587" s="45"/>
      <c r="M587" s="261"/>
      <c r="N587" s="262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196</v>
      </c>
      <c r="AU587" s="18" t="s">
        <v>90</v>
      </c>
    </row>
    <row r="588" s="13" customFormat="1">
      <c r="A588" s="13"/>
      <c r="B588" s="263"/>
      <c r="C588" s="264"/>
      <c r="D588" s="259" t="s">
        <v>198</v>
      </c>
      <c r="E588" s="265" t="s">
        <v>1</v>
      </c>
      <c r="F588" s="266" t="s">
        <v>736</v>
      </c>
      <c r="G588" s="264"/>
      <c r="H588" s="265" t="s">
        <v>1</v>
      </c>
      <c r="I588" s="267"/>
      <c r="J588" s="264"/>
      <c r="K588" s="264"/>
      <c r="L588" s="268"/>
      <c r="M588" s="269"/>
      <c r="N588" s="270"/>
      <c r="O588" s="270"/>
      <c r="P588" s="270"/>
      <c r="Q588" s="270"/>
      <c r="R588" s="270"/>
      <c r="S588" s="270"/>
      <c r="T588" s="27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72" t="s">
        <v>198</v>
      </c>
      <c r="AU588" s="272" t="s">
        <v>90</v>
      </c>
      <c r="AV588" s="13" t="s">
        <v>84</v>
      </c>
      <c r="AW588" s="13" t="s">
        <v>34</v>
      </c>
      <c r="AX588" s="13" t="s">
        <v>79</v>
      </c>
      <c r="AY588" s="272" t="s">
        <v>189</v>
      </c>
    </row>
    <row r="589" s="14" customFormat="1">
      <c r="A589" s="14"/>
      <c r="B589" s="273"/>
      <c r="C589" s="274"/>
      <c r="D589" s="259" t="s">
        <v>198</v>
      </c>
      <c r="E589" s="275" t="s">
        <v>1</v>
      </c>
      <c r="F589" s="276" t="s">
        <v>737</v>
      </c>
      <c r="G589" s="274"/>
      <c r="H589" s="277">
        <v>8.4000000000000004</v>
      </c>
      <c r="I589" s="278"/>
      <c r="J589" s="274"/>
      <c r="K589" s="274"/>
      <c r="L589" s="279"/>
      <c r="M589" s="280"/>
      <c r="N589" s="281"/>
      <c r="O589" s="281"/>
      <c r="P589" s="281"/>
      <c r="Q589" s="281"/>
      <c r="R589" s="281"/>
      <c r="S589" s="281"/>
      <c r="T589" s="28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83" t="s">
        <v>198</v>
      </c>
      <c r="AU589" s="283" t="s">
        <v>90</v>
      </c>
      <c r="AV589" s="14" t="s">
        <v>90</v>
      </c>
      <c r="AW589" s="14" t="s">
        <v>34</v>
      </c>
      <c r="AX589" s="14" t="s">
        <v>79</v>
      </c>
      <c r="AY589" s="283" t="s">
        <v>189</v>
      </c>
    </row>
    <row r="590" s="13" customFormat="1">
      <c r="A590" s="13"/>
      <c r="B590" s="263"/>
      <c r="C590" s="264"/>
      <c r="D590" s="259" t="s">
        <v>198</v>
      </c>
      <c r="E590" s="265" t="s">
        <v>1</v>
      </c>
      <c r="F590" s="266" t="s">
        <v>279</v>
      </c>
      <c r="G590" s="264"/>
      <c r="H590" s="265" t="s">
        <v>1</v>
      </c>
      <c r="I590" s="267"/>
      <c r="J590" s="264"/>
      <c r="K590" s="264"/>
      <c r="L590" s="268"/>
      <c r="M590" s="269"/>
      <c r="N590" s="270"/>
      <c r="O590" s="270"/>
      <c r="P590" s="270"/>
      <c r="Q590" s="270"/>
      <c r="R590" s="270"/>
      <c r="S590" s="270"/>
      <c r="T590" s="27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72" t="s">
        <v>198</v>
      </c>
      <c r="AU590" s="272" t="s">
        <v>90</v>
      </c>
      <c r="AV590" s="13" t="s">
        <v>84</v>
      </c>
      <c r="AW590" s="13" t="s">
        <v>34</v>
      </c>
      <c r="AX590" s="13" t="s">
        <v>79</v>
      </c>
      <c r="AY590" s="272" t="s">
        <v>189</v>
      </c>
    </row>
    <row r="591" s="14" customFormat="1">
      <c r="A591" s="14"/>
      <c r="B591" s="273"/>
      <c r="C591" s="274"/>
      <c r="D591" s="259" t="s">
        <v>198</v>
      </c>
      <c r="E591" s="275" t="s">
        <v>1</v>
      </c>
      <c r="F591" s="276" t="s">
        <v>738</v>
      </c>
      <c r="G591" s="274"/>
      <c r="H591" s="277">
        <v>14</v>
      </c>
      <c r="I591" s="278"/>
      <c r="J591" s="274"/>
      <c r="K591" s="274"/>
      <c r="L591" s="279"/>
      <c r="M591" s="280"/>
      <c r="N591" s="281"/>
      <c r="O591" s="281"/>
      <c r="P591" s="281"/>
      <c r="Q591" s="281"/>
      <c r="R591" s="281"/>
      <c r="S591" s="281"/>
      <c r="T591" s="28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83" t="s">
        <v>198</v>
      </c>
      <c r="AU591" s="283" t="s">
        <v>90</v>
      </c>
      <c r="AV591" s="14" t="s">
        <v>90</v>
      </c>
      <c r="AW591" s="14" t="s">
        <v>34</v>
      </c>
      <c r="AX591" s="14" t="s">
        <v>79</v>
      </c>
      <c r="AY591" s="283" t="s">
        <v>189</v>
      </c>
    </row>
    <row r="592" s="15" customFormat="1">
      <c r="A592" s="15"/>
      <c r="B592" s="284"/>
      <c r="C592" s="285"/>
      <c r="D592" s="259" t="s">
        <v>198</v>
      </c>
      <c r="E592" s="286" t="s">
        <v>1</v>
      </c>
      <c r="F592" s="287" t="s">
        <v>201</v>
      </c>
      <c r="G592" s="285"/>
      <c r="H592" s="288">
        <v>22.399999999999999</v>
      </c>
      <c r="I592" s="289"/>
      <c r="J592" s="285"/>
      <c r="K592" s="285"/>
      <c r="L592" s="290"/>
      <c r="M592" s="291"/>
      <c r="N592" s="292"/>
      <c r="O592" s="292"/>
      <c r="P592" s="292"/>
      <c r="Q592" s="292"/>
      <c r="R592" s="292"/>
      <c r="S592" s="292"/>
      <c r="T592" s="293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94" t="s">
        <v>198</v>
      </c>
      <c r="AU592" s="294" t="s">
        <v>90</v>
      </c>
      <c r="AV592" s="15" t="s">
        <v>194</v>
      </c>
      <c r="AW592" s="15" t="s">
        <v>34</v>
      </c>
      <c r="AX592" s="15" t="s">
        <v>84</v>
      </c>
      <c r="AY592" s="294" t="s">
        <v>189</v>
      </c>
    </row>
    <row r="593" s="2" customFormat="1" ht="21.75" customHeight="1">
      <c r="A593" s="39"/>
      <c r="B593" s="40"/>
      <c r="C593" s="245" t="s">
        <v>739</v>
      </c>
      <c r="D593" s="245" t="s">
        <v>191</v>
      </c>
      <c r="E593" s="246" t="s">
        <v>740</v>
      </c>
      <c r="F593" s="247" t="s">
        <v>741</v>
      </c>
      <c r="G593" s="248" t="s">
        <v>418</v>
      </c>
      <c r="H593" s="249">
        <v>320</v>
      </c>
      <c r="I593" s="250"/>
      <c r="J593" s="251">
        <f>ROUND(I593*H593,2)</f>
        <v>0</v>
      </c>
      <c r="K593" s="252"/>
      <c r="L593" s="45"/>
      <c r="M593" s="253" t="s">
        <v>1</v>
      </c>
      <c r="N593" s="254" t="s">
        <v>44</v>
      </c>
      <c r="O593" s="92"/>
      <c r="P593" s="255">
        <f>O593*H593</f>
        <v>0</v>
      </c>
      <c r="Q593" s="255">
        <v>0</v>
      </c>
      <c r="R593" s="255">
        <f>Q593*H593</f>
        <v>0</v>
      </c>
      <c r="S593" s="255">
        <v>0.0060000000000000001</v>
      </c>
      <c r="T593" s="256">
        <f>S593*H593</f>
        <v>1.9199999999999999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57" t="s">
        <v>194</v>
      </c>
      <c r="AT593" s="257" t="s">
        <v>191</v>
      </c>
      <c r="AU593" s="257" t="s">
        <v>90</v>
      </c>
      <c r="AY593" s="18" t="s">
        <v>189</v>
      </c>
      <c r="BE593" s="258">
        <f>IF(N593="základní",J593,0)</f>
        <v>0</v>
      </c>
      <c r="BF593" s="258">
        <f>IF(N593="snížená",J593,0)</f>
        <v>0</v>
      </c>
      <c r="BG593" s="258">
        <f>IF(N593="zákl. přenesená",J593,0)</f>
        <v>0</v>
      </c>
      <c r="BH593" s="258">
        <f>IF(N593="sníž. přenesená",J593,0)</f>
        <v>0</v>
      </c>
      <c r="BI593" s="258">
        <f>IF(N593="nulová",J593,0)</f>
        <v>0</v>
      </c>
      <c r="BJ593" s="18" t="s">
        <v>84</v>
      </c>
      <c r="BK593" s="258">
        <f>ROUND(I593*H593,2)</f>
        <v>0</v>
      </c>
      <c r="BL593" s="18" t="s">
        <v>194</v>
      </c>
      <c r="BM593" s="257" t="s">
        <v>742</v>
      </c>
    </row>
    <row r="594" s="2" customFormat="1">
      <c r="A594" s="39"/>
      <c r="B594" s="40"/>
      <c r="C594" s="41"/>
      <c r="D594" s="259" t="s">
        <v>196</v>
      </c>
      <c r="E594" s="41"/>
      <c r="F594" s="260" t="s">
        <v>743</v>
      </c>
      <c r="G594" s="41"/>
      <c r="H594" s="41"/>
      <c r="I594" s="140"/>
      <c r="J594" s="41"/>
      <c r="K594" s="41"/>
      <c r="L594" s="45"/>
      <c r="M594" s="261"/>
      <c r="N594" s="262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196</v>
      </c>
      <c r="AU594" s="18" t="s">
        <v>90</v>
      </c>
    </row>
    <row r="595" s="13" customFormat="1">
      <c r="A595" s="13"/>
      <c r="B595" s="263"/>
      <c r="C595" s="264"/>
      <c r="D595" s="259" t="s">
        <v>198</v>
      </c>
      <c r="E595" s="265" t="s">
        <v>1</v>
      </c>
      <c r="F595" s="266" t="s">
        <v>394</v>
      </c>
      <c r="G595" s="264"/>
      <c r="H595" s="265" t="s">
        <v>1</v>
      </c>
      <c r="I595" s="267"/>
      <c r="J595" s="264"/>
      <c r="K595" s="264"/>
      <c r="L595" s="268"/>
      <c r="M595" s="269"/>
      <c r="N595" s="270"/>
      <c r="O595" s="270"/>
      <c r="P595" s="270"/>
      <c r="Q595" s="270"/>
      <c r="R595" s="270"/>
      <c r="S595" s="270"/>
      <c r="T595" s="27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72" t="s">
        <v>198</v>
      </c>
      <c r="AU595" s="272" t="s">
        <v>90</v>
      </c>
      <c r="AV595" s="13" t="s">
        <v>84</v>
      </c>
      <c r="AW595" s="13" t="s">
        <v>34</v>
      </c>
      <c r="AX595" s="13" t="s">
        <v>79</v>
      </c>
      <c r="AY595" s="272" t="s">
        <v>189</v>
      </c>
    </row>
    <row r="596" s="14" customFormat="1">
      <c r="A596" s="14"/>
      <c r="B596" s="273"/>
      <c r="C596" s="274"/>
      <c r="D596" s="259" t="s">
        <v>198</v>
      </c>
      <c r="E596" s="275" t="s">
        <v>1</v>
      </c>
      <c r="F596" s="276" t="s">
        <v>744</v>
      </c>
      <c r="G596" s="274"/>
      <c r="H596" s="277">
        <v>320</v>
      </c>
      <c r="I596" s="278"/>
      <c r="J596" s="274"/>
      <c r="K596" s="274"/>
      <c r="L596" s="279"/>
      <c r="M596" s="280"/>
      <c r="N596" s="281"/>
      <c r="O596" s="281"/>
      <c r="P596" s="281"/>
      <c r="Q596" s="281"/>
      <c r="R596" s="281"/>
      <c r="S596" s="281"/>
      <c r="T596" s="28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83" t="s">
        <v>198</v>
      </c>
      <c r="AU596" s="283" t="s">
        <v>90</v>
      </c>
      <c r="AV596" s="14" t="s">
        <v>90</v>
      </c>
      <c r="AW596" s="14" t="s">
        <v>34</v>
      </c>
      <c r="AX596" s="14" t="s">
        <v>79</v>
      </c>
      <c r="AY596" s="283" t="s">
        <v>189</v>
      </c>
    </row>
    <row r="597" s="15" customFormat="1">
      <c r="A597" s="15"/>
      <c r="B597" s="284"/>
      <c r="C597" s="285"/>
      <c r="D597" s="259" t="s">
        <v>198</v>
      </c>
      <c r="E597" s="286" t="s">
        <v>1</v>
      </c>
      <c r="F597" s="287" t="s">
        <v>201</v>
      </c>
      <c r="G597" s="285"/>
      <c r="H597" s="288">
        <v>320</v>
      </c>
      <c r="I597" s="289"/>
      <c r="J597" s="285"/>
      <c r="K597" s="285"/>
      <c r="L597" s="290"/>
      <c r="M597" s="291"/>
      <c r="N597" s="292"/>
      <c r="O597" s="292"/>
      <c r="P597" s="292"/>
      <c r="Q597" s="292"/>
      <c r="R597" s="292"/>
      <c r="S597" s="292"/>
      <c r="T597" s="293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94" t="s">
        <v>198</v>
      </c>
      <c r="AU597" s="294" t="s">
        <v>90</v>
      </c>
      <c r="AV597" s="15" t="s">
        <v>194</v>
      </c>
      <c r="AW597" s="15" t="s">
        <v>34</v>
      </c>
      <c r="AX597" s="15" t="s">
        <v>84</v>
      </c>
      <c r="AY597" s="294" t="s">
        <v>189</v>
      </c>
    </row>
    <row r="598" s="2" customFormat="1" ht="21.75" customHeight="1">
      <c r="A598" s="39"/>
      <c r="B598" s="40"/>
      <c r="C598" s="245" t="s">
        <v>745</v>
      </c>
      <c r="D598" s="245" t="s">
        <v>191</v>
      </c>
      <c r="E598" s="246" t="s">
        <v>746</v>
      </c>
      <c r="F598" s="247" t="s">
        <v>747</v>
      </c>
      <c r="G598" s="248" t="s">
        <v>418</v>
      </c>
      <c r="H598" s="249">
        <v>42</v>
      </c>
      <c r="I598" s="250"/>
      <c r="J598" s="251">
        <f>ROUND(I598*H598,2)</f>
        <v>0</v>
      </c>
      <c r="K598" s="252"/>
      <c r="L598" s="45"/>
      <c r="M598" s="253" t="s">
        <v>1</v>
      </c>
      <c r="N598" s="254" t="s">
        <v>44</v>
      </c>
      <c r="O598" s="92"/>
      <c r="P598" s="255">
        <f>O598*H598</f>
        <v>0</v>
      </c>
      <c r="Q598" s="255">
        <v>0</v>
      </c>
      <c r="R598" s="255">
        <f>Q598*H598</f>
        <v>0</v>
      </c>
      <c r="S598" s="255">
        <v>0.0089999999999999993</v>
      </c>
      <c r="T598" s="256">
        <f>S598*H598</f>
        <v>0.37799999999999995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57" t="s">
        <v>194</v>
      </c>
      <c r="AT598" s="257" t="s">
        <v>191</v>
      </c>
      <c r="AU598" s="257" t="s">
        <v>90</v>
      </c>
      <c r="AY598" s="18" t="s">
        <v>189</v>
      </c>
      <c r="BE598" s="258">
        <f>IF(N598="základní",J598,0)</f>
        <v>0</v>
      </c>
      <c r="BF598" s="258">
        <f>IF(N598="snížená",J598,0)</f>
        <v>0</v>
      </c>
      <c r="BG598" s="258">
        <f>IF(N598="zákl. přenesená",J598,0)</f>
        <v>0</v>
      </c>
      <c r="BH598" s="258">
        <f>IF(N598="sníž. přenesená",J598,0)</f>
        <v>0</v>
      </c>
      <c r="BI598" s="258">
        <f>IF(N598="nulová",J598,0)</f>
        <v>0</v>
      </c>
      <c r="BJ598" s="18" t="s">
        <v>84</v>
      </c>
      <c r="BK598" s="258">
        <f>ROUND(I598*H598,2)</f>
        <v>0</v>
      </c>
      <c r="BL598" s="18" t="s">
        <v>194</v>
      </c>
      <c r="BM598" s="257" t="s">
        <v>748</v>
      </c>
    </row>
    <row r="599" s="2" customFormat="1">
      <c r="A599" s="39"/>
      <c r="B599" s="40"/>
      <c r="C599" s="41"/>
      <c r="D599" s="259" t="s">
        <v>196</v>
      </c>
      <c r="E599" s="41"/>
      <c r="F599" s="260" t="s">
        <v>749</v>
      </c>
      <c r="G599" s="41"/>
      <c r="H599" s="41"/>
      <c r="I599" s="140"/>
      <c r="J599" s="41"/>
      <c r="K599" s="41"/>
      <c r="L599" s="45"/>
      <c r="M599" s="261"/>
      <c r="N599" s="262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196</v>
      </c>
      <c r="AU599" s="18" t="s">
        <v>90</v>
      </c>
    </row>
    <row r="600" s="13" customFormat="1">
      <c r="A600" s="13"/>
      <c r="B600" s="263"/>
      <c r="C600" s="264"/>
      <c r="D600" s="259" t="s">
        <v>198</v>
      </c>
      <c r="E600" s="265" t="s">
        <v>1</v>
      </c>
      <c r="F600" s="266" t="s">
        <v>392</v>
      </c>
      <c r="G600" s="264"/>
      <c r="H600" s="265" t="s">
        <v>1</v>
      </c>
      <c r="I600" s="267"/>
      <c r="J600" s="264"/>
      <c r="K600" s="264"/>
      <c r="L600" s="268"/>
      <c r="M600" s="269"/>
      <c r="N600" s="270"/>
      <c r="O600" s="270"/>
      <c r="P600" s="270"/>
      <c r="Q600" s="270"/>
      <c r="R600" s="270"/>
      <c r="S600" s="270"/>
      <c r="T600" s="27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72" t="s">
        <v>198</v>
      </c>
      <c r="AU600" s="272" t="s">
        <v>90</v>
      </c>
      <c r="AV600" s="13" t="s">
        <v>84</v>
      </c>
      <c r="AW600" s="13" t="s">
        <v>34</v>
      </c>
      <c r="AX600" s="13" t="s">
        <v>79</v>
      </c>
      <c r="AY600" s="272" t="s">
        <v>189</v>
      </c>
    </row>
    <row r="601" s="14" customFormat="1">
      <c r="A601" s="14"/>
      <c r="B601" s="273"/>
      <c r="C601" s="274"/>
      <c r="D601" s="259" t="s">
        <v>198</v>
      </c>
      <c r="E601" s="275" t="s">
        <v>1</v>
      </c>
      <c r="F601" s="276" t="s">
        <v>750</v>
      </c>
      <c r="G601" s="274"/>
      <c r="H601" s="277">
        <v>42</v>
      </c>
      <c r="I601" s="278"/>
      <c r="J601" s="274"/>
      <c r="K601" s="274"/>
      <c r="L601" s="279"/>
      <c r="M601" s="280"/>
      <c r="N601" s="281"/>
      <c r="O601" s="281"/>
      <c r="P601" s="281"/>
      <c r="Q601" s="281"/>
      <c r="R601" s="281"/>
      <c r="S601" s="281"/>
      <c r="T601" s="28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83" t="s">
        <v>198</v>
      </c>
      <c r="AU601" s="283" t="s">
        <v>90</v>
      </c>
      <c r="AV601" s="14" t="s">
        <v>90</v>
      </c>
      <c r="AW601" s="14" t="s">
        <v>34</v>
      </c>
      <c r="AX601" s="14" t="s">
        <v>79</v>
      </c>
      <c r="AY601" s="283" t="s">
        <v>189</v>
      </c>
    </row>
    <row r="602" s="15" customFormat="1">
      <c r="A602" s="15"/>
      <c r="B602" s="284"/>
      <c r="C602" s="285"/>
      <c r="D602" s="259" t="s">
        <v>198</v>
      </c>
      <c r="E602" s="286" t="s">
        <v>1</v>
      </c>
      <c r="F602" s="287" t="s">
        <v>201</v>
      </c>
      <c r="G602" s="285"/>
      <c r="H602" s="288">
        <v>42</v>
      </c>
      <c r="I602" s="289"/>
      <c r="J602" s="285"/>
      <c r="K602" s="285"/>
      <c r="L602" s="290"/>
      <c r="M602" s="291"/>
      <c r="N602" s="292"/>
      <c r="O602" s="292"/>
      <c r="P602" s="292"/>
      <c r="Q602" s="292"/>
      <c r="R602" s="292"/>
      <c r="S602" s="292"/>
      <c r="T602" s="293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94" t="s">
        <v>198</v>
      </c>
      <c r="AU602" s="294" t="s">
        <v>90</v>
      </c>
      <c r="AV602" s="15" t="s">
        <v>194</v>
      </c>
      <c r="AW602" s="15" t="s">
        <v>34</v>
      </c>
      <c r="AX602" s="15" t="s">
        <v>84</v>
      </c>
      <c r="AY602" s="294" t="s">
        <v>189</v>
      </c>
    </row>
    <row r="603" s="2" customFormat="1" ht="21.75" customHeight="1">
      <c r="A603" s="39"/>
      <c r="B603" s="40"/>
      <c r="C603" s="245" t="s">
        <v>751</v>
      </c>
      <c r="D603" s="245" t="s">
        <v>191</v>
      </c>
      <c r="E603" s="246" t="s">
        <v>752</v>
      </c>
      <c r="F603" s="247" t="s">
        <v>753</v>
      </c>
      <c r="G603" s="248" t="s">
        <v>418</v>
      </c>
      <c r="H603" s="249">
        <v>1.7</v>
      </c>
      <c r="I603" s="250"/>
      <c r="J603" s="251">
        <f>ROUND(I603*H603,2)</f>
        <v>0</v>
      </c>
      <c r="K603" s="252"/>
      <c r="L603" s="45"/>
      <c r="M603" s="253" t="s">
        <v>1</v>
      </c>
      <c r="N603" s="254" t="s">
        <v>44</v>
      </c>
      <c r="O603" s="92"/>
      <c r="P603" s="255">
        <f>O603*H603</f>
        <v>0</v>
      </c>
      <c r="Q603" s="255">
        <v>0</v>
      </c>
      <c r="R603" s="255">
        <f>Q603*H603</f>
        <v>0</v>
      </c>
      <c r="S603" s="255">
        <v>0.042000000000000003</v>
      </c>
      <c r="T603" s="256">
        <f>S603*H603</f>
        <v>0.071400000000000005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57" t="s">
        <v>194</v>
      </c>
      <c r="AT603" s="257" t="s">
        <v>191</v>
      </c>
      <c r="AU603" s="257" t="s">
        <v>90</v>
      </c>
      <c r="AY603" s="18" t="s">
        <v>189</v>
      </c>
      <c r="BE603" s="258">
        <f>IF(N603="základní",J603,0)</f>
        <v>0</v>
      </c>
      <c r="BF603" s="258">
        <f>IF(N603="snížená",J603,0)</f>
        <v>0</v>
      </c>
      <c r="BG603" s="258">
        <f>IF(N603="zákl. přenesená",J603,0)</f>
        <v>0</v>
      </c>
      <c r="BH603" s="258">
        <f>IF(N603="sníž. přenesená",J603,0)</f>
        <v>0</v>
      </c>
      <c r="BI603" s="258">
        <f>IF(N603="nulová",J603,0)</f>
        <v>0</v>
      </c>
      <c r="BJ603" s="18" t="s">
        <v>84</v>
      </c>
      <c r="BK603" s="258">
        <f>ROUND(I603*H603,2)</f>
        <v>0</v>
      </c>
      <c r="BL603" s="18" t="s">
        <v>194</v>
      </c>
      <c r="BM603" s="257" t="s">
        <v>754</v>
      </c>
    </row>
    <row r="604" s="2" customFormat="1">
      <c r="A604" s="39"/>
      <c r="B604" s="40"/>
      <c r="C604" s="41"/>
      <c r="D604" s="259" t="s">
        <v>196</v>
      </c>
      <c r="E604" s="41"/>
      <c r="F604" s="260" t="s">
        <v>753</v>
      </c>
      <c r="G604" s="41"/>
      <c r="H604" s="41"/>
      <c r="I604" s="140"/>
      <c r="J604" s="41"/>
      <c r="K604" s="41"/>
      <c r="L604" s="45"/>
      <c r="M604" s="261"/>
      <c r="N604" s="262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196</v>
      </c>
      <c r="AU604" s="18" t="s">
        <v>90</v>
      </c>
    </row>
    <row r="605" s="13" customFormat="1">
      <c r="A605" s="13"/>
      <c r="B605" s="263"/>
      <c r="C605" s="264"/>
      <c r="D605" s="259" t="s">
        <v>198</v>
      </c>
      <c r="E605" s="265" t="s">
        <v>1</v>
      </c>
      <c r="F605" s="266" t="s">
        <v>271</v>
      </c>
      <c r="G605" s="264"/>
      <c r="H605" s="265" t="s">
        <v>1</v>
      </c>
      <c r="I605" s="267"/>
      <c r="J605" s="264"/>
      <c r="K605" s="264"/>
      <c r="L605" s="268"/>
      <c r="M605" s="269"/>
      <c r="N605" s="270"/>
      <c r="O605" s="270"/>
      <c r="P605" s="270"/>
      <c r="Q605" s="270"/>
      <c r="R605" s="270"/>
      <c r="S605" s="270"/>
      <c r="T605" s="27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72" t="s">
        <v>198</v>
      </c>
      <c r="AU605" s="272" t="s">
        <v>90</v>
      </c>
      <c r="AV605" s="13" t="s">
        <v>84</v>
      </c>
      <c r="AW605" s="13" t="s">
        <v>34</v>
      </c>
      <c r="AX605" s="13" t="s">
        <v>79</v>
      </c>
      <c r="AY605" s="272" t="s">
        <v>189</v>
      </c>
    </row>
    <row r="606" s="14" customFormat="1">
      <c r="A606" s="14"/>
      <c r="B606" s="273"/>
      <c r="C606" s="274"/>
      <c r="D606" s="259" t="s">
        <v>198</v>
      </c>
      <c r="E606" s="275" t="s">
        <v>1</v>
      </c>
      <c r="F606" s="276" t="s">
        <v>755</v>
      </c>
      <c r="G606" s="274"/>
      <c r="H606" s="277">
        <v>1.7</v>
      </c>
      <c r="I606" s="278"/>
      <c r="J606" s="274"/>
      <c r="K606" s="274"/>
      <c r="L606" s="279"/>
      <c r="M606" s="280"/>
      <c r="N606" s="281"/>
      <c r="O606" s="281"/>
      <c r="P606" s="281"/>
      <c r="Q606" s="281"/>
      <c r="R606" s="281"/>
      <c r="S606" s="281"/>
      <c r="T606" s="28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83" t="s">
        <v>198</v>
      </c>
      <c r="AU606" s="283" t="s">
        <v>90</v>
      </c>
      <c r="AV606" s="14" t="s">
        <v>90</v>
      </c>
      <c r="AW606" s="14" t="s">
        <v>34</v>
      </c>
      <c r="AX606" s="14" t="s">
        <v>79</v>
      </c>
      <c r="AY606" s="283" t="s">
        <v>189</v>
      </c>
    </row>
    <row r="607" s="15" customFormat="1">
      <c r="A607" s="15"/>
      <c r="B607" s="284"/>
      <c r="C607" s="285"/>
      <c r="D607" s="259" t="s">
        <v>198</v>
      </c>
      <c r="E607" s="286" t="s">
        <v>1</v>
      </c>
      <c r="F607" s="287" t="s">
        <v>201</v>
      </c>
      <c r="G607" s="285"/>
      <c r="H607" s="288">
        <v>1.7</v>
      </c>
      <c r="I607" s="289"/>
      <c r="J607" s="285"/>
      <c r="K607" s="285"/>
      <c r="L607" s="290"/>
      <c r="M607" s="291"/>
      <c r="N607" s="292"/>
      <c r="O607" s="292"/>
      <c r="P607" s="292"/>
      <c r="Q607" s="292"/>
      <c r="R607" s="292"/>
      <c r="S607" s="292"/>
      <c r="T607" s="293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94" t="s">
        <v>198</v>
      </c>
      <c r="AU607" s="294" t="s">
        <v>90</v>
      </c>
      <c r="AV607" s="15" t="s">
        <v>194</v>
      </c>
      <c r="AW607" s="15" t="s">
        <v>34</v>
      </c>
      <c r="AX607" s="15" t="s">
        <v>84</v>
      </c>
      <c r="AY607" s="294" t="s">
        <v>189</v>
      </c>
    </row>
    <row r="608" s="2" customFormat="1" ht="21.75" customHeight="1">
      <c r="A608" s="39"/>
      <c r="B608" s="40"/>
      <c r="C608" s="245" t="s">
        <v>756</v>
      </c>
      <c r="D608" s="245" t="s">
        <v>191</v>
      </c>
      <c r="E608" s="246" t="s">
        <v>757</v>
      </c>
      <c r="F608" s="247" t="s">
        <v>758</v>
      </c>
      <c r="G608" s="248" t="s">
        <v>418</v>
      </c>
      <c r="H608" s="249">
        <v>6.5</v>
      </c>
      <c r="I608" s="250"/>
      <c r="J608" s="251">
        <f>ROUND(I608*H608,2)</f>
        <v>0</v>
      </c>
      <c r="K608" s="252"/>
      <c r="L608" s="45"/>
      <c r="M608" s="253" t="s">
        <v>1</v>
      </c>
      <c r="N608" s="254" t="s">
        <v>44</v>
      </c>
      <c r="O608" s="92"/>
      <c r="P608" s="255">
        <f>O608*H608</f>
        <v>0</v>
      </c>
      <c r="Q608" s="255">
        <v>8.0000000000000007E-05</v>
      </c>
      <c r="R608" s="255">
        <f>Q608*H608</f>
        <v>0.00052000000000000006</v>
      </c>
      <c r="S608" s="255">
        <v>0</v>
      </c>
      <c r="T608" s="256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57" t="s">
        <v>194</v>
      </c>
      <c r="AT608" s="257" t="s">
        <v>191</v>
      </c>
      <c r="AU608" s="257" t="s">
        <v>90</v>
      </c>
      <c r="AY608" s="18" t="s">
        <v>189</v>
      </c>
      <c r="BE608" s="258">
        <f>IF(N608="základní",J608,0)</f>
        <v>0</v>
      </c>
      <c r="BF608" s="258">
        <f>IF(N608="snížená",J608,0)</f>
        <v>0</v>
      </c>
      <c r="BG608" s="258">
        <f>IF(N608="zákl. přenesená",J608,0)</f>
        <v>0</v>
      </c>
      <c r="BH608" s="258">
        <f>IF(N608="sníž. přenesená",J608,0)</f>
        <v>0</v>
      </c>
      <c r="BI608" s="258">
        <f>IF(N608="nulová",J608,0)</f>
        <v>0</v>
      </c>
      <c r="BJ608" s="18" t="s">
        <v>84</v>
      </c>
      <c r="BK608" s="258">
        <f>ROUND(I608*H608,2)</f>
        <v>0</v>
      </c>
      <c r="BL608" s="18" t="s">
        <v>194</v>
      </c>
      <c r="BM608" s="257" t="s">
        <v>759</v>
      </c>
    </row>
    <row r="609" s="2" customFormat="1">
      <c r="A609" s="39"/>
      <c r="B609" s="40"/>
      <c r="C609" s="41"/>
      <c r="D609" s="259" t="s">
        <v>196</v>
      </c>
      <c r="E609" s="41"/>
      <c r="F609" s="260" t="s">
        <v>760</v>
      </c>
      <c r="G609" s="41"/>
      <c r="H609" s="41"/>
      <c r="I609" s="140"/>
      <c r="J609" s="41"/>
      <c r="K609" s="41"/>
      <c r="L609" s="45"/>
      <c r="M609" s="261"/>
      <c r="N609" s="262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196</v>
      </c>
      <c r="AU609" s="18" t="s">
        <v>90</v>
      </c>
    </row>
    <row r="610" s="13" customFormat="1">
      <c r="A610" s="13"/>
      <c r="B610" s="263"/>
      <c r="C610" s="264"/>
      <c r="D610" s="259" t="s">
        <v>198</v>
      </c>
      <c r="E610" s="265" t="s">
        <v>1</v>
      </c>
      <c r="F610" s="266" t="s">
        <v>716</v>
      </c>
      <c r="G610" s="264"/>
      <c r="H610" s="265" t="s">
        <v>1</v>
      </c>
      <c r="I610" s="267"/>
      <c r="J610" s="264"/>
      <c r="K610" s="264"/>
      <c r="L610" s="268"/>
      <c r="M610" s="269"/>
      <c r="N610" s="270"/>
      <c r="O610" s="270"/>
      <c r="P610" s="270"/>
      <c r="Q610" s="270"/>
      <c r="R610" s="270"/>
      <c r="S610" s="270"/>
      <c r="T610" s="27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72" t="s">
        <v>198</v>
      </c>
      <c r="AU610" s="272" t="s">
        <v>90</v>
      </c>
      <c r="AV610" s="13" t="s">
        <v>84</v>
      </c>
      <c r="AW610" s="13" t="s">
        <v>34</v>
      </c>
      <c r="AX610" s="13" t="s">
        <v>79</v>
      </c>
      <c r="AY610" s="272" t="s">
        <v>189</v>
      </c>
    </row>
    <row r="611" s="14" customFormat="1">
      <c r="A611" s="14"/>
      <c r="B611" s="273"/>
      <c r="C611" s="274"/>
      <c r="D611" s="259" t="s">
        <v>198</v>
      </c>
      <c r="E611" s="275" t="s">
        <v>1</v>
      </c>
      <c r="F611" s="276" t="s">
        <v>761</v>
      </c>
      <c r="G611" s="274"/>
      <c r="H611" s="277">
        <v>6.5</v>
      </c>
      <c r="I611" s="278"/>
      <c r="J611" s="274"/>
      <c r="K611" s="274"/>
      <c r="L611" s="279"/>
      <c r="M611" s="280"/>
      <c r="N611" s="281"/>
      <c r="O611" s="281"/>
      <c r="P611" s="281"/>
      <c r="Q611" s="281"/>
      <c r="R611" s="281"/>
      <c r="S611" s="281"/>
      <c r="T611" s="28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83" t="s">
        <v>198</v>
      </c>
      <c r="AU611" s="283" t="s">
        <v>90</v>
      </c>
      <c r="AV611" s="14" t="s">
        <v>90</v>
      </c>
      <c r="AW611" s="14" t="s">
        <v>34</v>
      </c>
      <c r="AX611" s="14" t="s">
        <v>79</v>
      </c>
      <c r="AY611" s="283" t="s">
        <v>189</v>
      </c>
    </row>
    <row r="612" s="15" customFormat="1">
      <c r="A612" s="15"/>
      <c r="B612" s="284"/>
      <c r="C612" s="285"/>
      <c r="D612" s="259" t="s">
        <v>198</v>
      </c>
      <c r="E612" s="286" t="s">
        <v>1</v>
      </c>
      <c r="F612" s="287" t="s">
        <v>201</v>
      </c>
      <c r="G612" s="285"/>
      <c r="H612" s="288">
        <v>6.5</v>
      </c>
      <c r="I612" s="289"/>
      <c r="J612" s="285"/>
      <c r="K612" s="285"/>
      <c r="L612" s="290"/>
      <c r="M612" s="291"/>
      <c r="N612" s="292"/>
      <c r="O612" s="292"/>
      <c r="P612" s="292"/>
      <c r="Q612" s="292"/>
      <c r="R612" s="292"/>
      <c r="S612" s="292"/>
      <c r="T612" s="293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94" t="s">
        <v>198</v>
      </c>
      <c r="AU612" s="294" t="s">
        <v>90</v>
      </c>
      <c r="AV612" s="15" t="s">
        <v>194</v>
      </c>
      <c r="AW612" s="15" t="s">
        <v>34</v>
      </c>
      <c r="AX612" s="15" t="s">
        <v>84</v>
      </c>
      <c r="AY612" s="294" t="s">
        <v>189</v>
      </c>
    </row>
    <row r="613" s="2" customFormat="1" ht="21.75" customHeight="1">
      <c r="A613" s="39"/>
      <c r="B613" s="40"/>
      <c r="C613" s="245" t="s">
        <v>762</v>
      </c>
      <c r="D613" s="245" t="s">
        <v>191</v>
      </c>
      <c r="E613" s="246" t="s">
        <v>763</v>
      </c>
      <c r="F613" s="247" t="s">
        <v>764</v>
      </c>
      <c r="G613" s="248" t="s">
        <v>88</v>
      </c>
      <c r="H613" s="249">
        <v>78.387</v>
      </c>
      <c r="I613" s="250"/>
      <c r="J613" s="251">
        <f>ROUND(I613*H613,2)</f>
        <v>0</v>
      </c>
      <c r="K613" s="252"/>
      <c r="L613" s="45"/>
      <c r="M613" s="253" t="s">
        <v>1</v>
      </c>
      <c r="N613" s="254" t="s">
        <v>44</v>
      </c>
      <c r="O613" s="92"/>
      <c r="P613" s="255">
        <f>O613*H613</f>
        <v>0</v>
      </c>
      <c r="Q613" s="255">
        <v>0</v>
      </c>
      <c r="R613" s="255">
        <f>Q613*H613</f>
        <v>0</v>
      </c>
      <c r="S613" s="255">
        <v>0.01</v>
      </c>
      <c r="T613" s="256">
        <f>S613*H613</f>
        <v>0.78387000000000007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57" t="s">
        <v>194</v>
      </c>
      <c r="AT613" s="257" t="s">
        <v>191</v>
      </c>
      <c r="AU613" s="257" t="s">
        <v>90</v>
      </c>
      <c r="AY613" s="18" t="s">
        <v>189</v>
      </c>
      <c r="BE613" s="258">
        <f>IF(N613="základní",J613,0)</f>
        <v>0</v>
      </c>
      <c r="BF613" s="258">
        <f>IF(N613="snížená",J613,0)</f>
        <v>0</v>
      </c>
      <c r="BG613" s="258">
        <f>IF(N613="zákl. přenesená",J613,0)</f>
        <v>0</v>
      </c>
      <c r="BH613" s="258">
        <f>IF(N613="sníž. přenesená",J613,0)</f>
        <v>0</v>
      </c>
      <c r="BI613" s="258">
        <f>IF(N613="nulová",J613,0)</f>
        <v>0</v>
      </c>
      <c r="BJ613" s="18" t="s">
        <v>84</v>
      </c>
      <c r="BK613" s="258">
        <f>ROUND(I613*H613,2)</f>
        <v>0</v>
      </c>
      <c r="BL613" s="18" t="s">
        <v>194</v>
      </c>
      <c r="BM613" s="257" t="s">
        <v>765</v>
      </c>
    </row>
    <row r="614" s="2" customFormat="1">
      <c r="A614" s="39"/>
      <c r="B614" s="40"/>
      <c r="C614" s="41"/>
      <c r="D614" s="259" t="s">
        <v>196</v>
      </c>
      <c r="E614" s="41"/>
      <c r="F614" s="260" t="s">
        <v>766</v>
      </c>
      <c r="G614" s="41"/>
      <c r="H614" s="41"/>
      <c r="I614" s="140"/>
      <c r="J614" s="41"/>
      <c r="K614" s="41"/>
      <c r="L614" s="45"/>
      <c r="M614" s="261"/>
      <c r="N614" s="262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196</v>
      </c>
      <c r="AU614" s="18" t="s">
        <v>90</v>
      </c>
    </row>
    <row r="615" s="14" customFormat="1">
      <c r="A615" s="14"/>
      <c r="B615" s="273"/>
      <c r="C615" s="274"/>
      <c r="D615" s="259" t="s">
        <v>198</v>
      </c>
      <c r="E615" s="275" t="s">
        <v>1</v>
      </c>
      <c r="F615" s="276" t="s">
        <v>110</v>
      </c>
      <c r="G615" s="274"/>
      <c r="H615" s="277">
        <v>78.387</v>
      </c>
      <c r="I615" s="278"/>
      <c r="J615" s="274"/>
      <c r="K615" s="274"/>
      <c r="L615" s="279"/>
      <c r="M615" s="280"/>
      <c r="N615" s="281"/>
      <c r="O615" s="281"/>
      <c r="P615" s="281"/>
      <c r="Q615" s="281"/>
      <c r="R615" s="281"/>
      <c r="S615" s="281"/>
      <c r="T615" s="28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83" t="s">
        <v>198</v>
      </c>
      <c r="AU615" s="283" t="s">
        <v>90</v>
      </c>
      <c r="AV615" s="14" t="s">
        <v>90</v>
      </c>
      <c r="AW615" s="14" t="s">
        <v>34</v>
      </c>
      <c r="AX615" s="14" t="s">
        <v>79</v>
      </c>
      <c r="AY615" s="283" t="s">
        <v>189</v>
      </c>
    </row>
    <row r="616" s="15" customFormat="1">
      <c r="A616" s="15"/>
      <c r="B616" s="284"/>
      <c r="C616" s="285"/>
      <c r="D616" s="259" t="s">
        <v>198</v>
      </c>
      <c r="E616" s="286" t="s">
        <v>1</v>
      </c>
      <c r="F616" s="287" t="s">
        <v>201</v>
      </c>
      <c r="G616" s="285"/>
      <c r="H616" s="288">
        <v>78.387</v>
      </c>
      <c r="I616" s="289"/>
      <c r="J616" s="285"/>
      <c r="K616" s="285"/>
      <c r="L616" s="290"/>
      <c r="M616" s="291"/>
      <c r="N616" s="292"/>
      <c r="O616" s="292"/>
      <c r="P616" s="292"/>
      <c r="Q616" s="292"/>
      <c r="R616" s="292"/>
      <c r="S616" s="292"/>
      <c r="T616" s="293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94" t="s">
        <v>198</v>
      </c>
      <c r="AU616" s="294" t="s">
        <v>90</v>
      </c>
      <c r="AV616" s="15" t="s">
        <v>194</v>
      </c>
      <c r="AW616" s="15" t="s">
        <v>34</v>
      </c>
      <c r="AX616" s="15" t="s">
        <v>84</v>
      </c>
      <c r="AY616" s="294" t="s">
        <v>189</v>
      </c>
    </row>
    <row r="617" s="2" customFormat="1" ht="21.75" customHeight="1">
      <c r="A617" s="39"/>
      <c r="B617" s="40"/>
      <c r="C617" s="245" t="s">
        <v>767</v>
      </c>
      <c r="D617" s="245" t="s">
        <v>191</v>
      </c>
      <c r="E617" s="246" t="s">
        <v>768</v>
      </c>
      <c r="F617" s="247" t="s">
        <v>769</v>
      </c>
      <c r="G617" s="248" t="s">
        <v>88</v>
      </c>
      <c r="H617" s="249">
        <v>461.315</v>
      </c>
      <c r="I617" s="250"/>
      <c r="J617" s="251">
        <f>ROUND(I617*H617,2)</f>
        <v>0</v>
      </c>
      <c r="K617" s="252"/>
      <c r="L617" s="45"/>
      <c r="M617" s="253" t="s">
        <v>1</v>
      </c>
      <c r="N617" s="254" t="s">
        <v>44</v>
      </c>
      <c r="O617" s="92"/>
      <c r="P617" s="255">
        <f>O617*H617</f>
        <v>0</v>
      </c>
      <c r="Q617" s="255">
        <v>0</v>
      </c>
      <c r="R617" s="255">
        <f>Q617*H617</f>
        <v>0</v>
      </c>
      <c r="S617" s="255">
        <v>0.016</v>
      </c>
      <c r="T617" s="256">
        <f>S617*H617</f>
        <v>7.3810400000000005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57" t="s">
        <v>194</v>
      </c>
      <c r="AT617" s="257" t="s">
        <v>191</v>
      </c>
      <c r="AU617" s="257" t="s">
        <v>90</v>
      </c>
      <c r="AY617" s="18" t="s">
        <v>189</v>
      </c>
      <c r="BE617" s="258">
        <f>IF(N617="základní",J617,0)</f>
        <v>0</v>
      </c>
      <c r="BF617" s="258">
        <f>IF(N617="snížená",J617,0)</f>
        <v>0</v>
      </c>
      <c r="BG617" s="258">
        <f>IF(N617="zákl. přenesená",J617,0)</f>
        <v>0</v>
      </c>
      <c r="BH617" s="258">
        <f>IF(N617="sníž. přenesená",J617,0)</f>
        <v>0</v>
      </c>
      <c r="BI617" s="258">
        <f>IF(N617="nulová",J617,0)</f>
        <v>0</v>
      </c>
      <c r="BJ617" s="18" t="s">
        <v>84</v>
      </c>
      <c r="BK617" s="258">
        <f>ROUND(I617*H617,2)</f>
        <v>0</v>
      </c>
      <c r="BL617" s="18" t="s">
        <v>194</v>
      </c>
      <c r="BM617" s="257" t="s">
        <v>770</v>
      </c>
    </row>
    <row r="618" s="2" customFormat="1">
      <c r="A618" s="39"/>
      <c r="B618" s="40"/>
      <c r="C618" s="41"/>
      <c r="D618" s="259" t="s">
        <v>196</v>
      </c>
      <c r="E618" s="41"/>
      <c r="F618" s="260" t="s">
        <v>771</v>
      </c>
      <c r="G618" s="41"/>
      <c r="H618" s="41"/>
      <c r="I618" s="140"/>
      <c r="J618" s="41"/>
      <c r="K618" s="41"/>
      <c r="L618" s="45"/>
      <c r="M618" s="261"/>
      <c r="N618" s="262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196</v>
      </c>
      <c r="AU618" s="18" t="s">
        <v>90</v>
      </c>
    </row>
    <row r="619" s="14" customFormat="1">
      <c r="A619" s="14"/>
      <c r="B619" s="273"/>
      <c r="C619" s="274"/>
      <c r="D619" s="259" t="s">
        <v>198</v>
      </c>
      <c r="E619" s="275" t="s">
        <v>1</v>
      </c>
      <c r="F619" s="276" t="s">
        <v>113</v>
      </c>
      <c r="G619" s="274"/>
      <c r="H619" s="277">
        <v>12.048</v>
      </c>
      <c r="I619" s="278"/>
      <c r="J619" s="274"/>
      <c r="K619" s="274"/>
      <c r="L619" s="279"/>
      <c r="M619" s="280"/>
      <c r="N619" s="281"/>
      <c r="O619" s="281"/>
      <c r="P619" s="281"/>
      <c r="Q619" s="281"/>
      <c r="R619" s="281"/>
      <c r="S619" s="281"/>
      <c r="T619" s="28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83" t="s">
        <v>198</v>
      </c>
      <c r="AU619" s="283" t="s">
        <v>90</v>
      </c>
      <c r="AV619" s="14" t="s">
        <v>90</v>
      </c>
      <c r="AW619" s="14" t="s">
        <v>34</v>
      </c>
      <c r="AX619" s="14" t="s">
        <v>79</v>
      </c>
      <c r="AY619" s="283" t="s">
        <v>189</v>
      </c>
    </row>
    <row r="620" s="14" customFormat="1">
      <c r="A620" s="14"/>
      <c r="B620" s="273"/>
      <c r="C620" s="274"/>
      <c r="D620" s="259" t="s">
        <v>198</v>
      </c>
      <c r="E620" s="275" t="s">
        <v>1</v>
      </c>
      <c r="F620" s="276" t="s">
        <v>115</v>
      </c>
      <c r="G620" s="274"/>
      <c r="H620" s="277">
        <v>449.267</v>
      </c>
      <c r="I620" s="278"/>
      <c r="J620" s="274"/>
      <c r="K620" s="274"/>
      <c r="L620" s="279"/>
      <c r="M620" s="280"/>
      <c r="N620" s="281"/>
      <c r="O620" s="281"/>
      <c r="P620" s="281"/>
      <c r="Q620" s="281"/>
      <c r="R620" s="281"/>
      <c r="S620" s="281"/>
      <c r="T620" s="28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83" t="s">
        <v>198</v>
      </c>
      <c r="AU620" s="283" t="s">
        <v>90</v>
      </c>
      <c r="AV620" s="14" t="s">
        <v>90</v>
      </c>
      <c r="AW620" s="14" t="s">
        <v>34</v>
      </c>
      <c r="AX620" s="14" t="s">
        <v>79</v>
      </c>
      <c r="AY620" s="283" t="s">
        <v>189</v>
      </c>
    </row>
    <row r="621" s="15" customFormat="1">
      <c r="A621" s="15"/>
      <c r="B621" s="284"/>
      <c r="C621" s="285"/>
      <c r="D621" s="259" t="s">
        <v>198</v>
      </c>
      <c r="E621" s="286" t="s">
        <v>1</v>
      </c>
      <c r="F621" s="287" t="s">
        <v>201</v>
      </c>
      <c r="G621" s="285"/>
      <c r="H621" s="288">
        <v>461.315</v>
      </c>
      <c r="I621" s="289"/>
      <c r="J621" s="285"/>
      <c r="K621" s="285"/>
      <c r="L621" s="290"/>
      <c r="M621" s="291"/>
      <c r="N621" s="292"/>
      <c r="O621" s="292"/>
      <c r="P621" s="292"/>
      <c r="Q621" s="292"/>
      <c r="R621" s="292"/>
      <c r="S621" s="292"/>
      <c r="T621" s="29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94" t="s">
        <v>198</v>
      </c>
      <c r="AU621" s="294" t="s">
        <v>90</v>
      </c>
      <c r="AV621" s="15" t="s">
        <v>194</v>
      </c>
      <c r="AW621" s="15" t="s">
        <v>34</v>
      </c>
      <c r="AX621" s="15" t="s">
        <v>84</v>
      </c>
      <c r="AY621" s="294" t="s">
        <v>189</v>
      </c>
    </row>
    <row r="622" s="2" customFormat="1" ht="33" customHeight="1">
      <c r="A622" s="39"/>
      <c r="B622" s="40"/>
      <c r="C622" s="245" t="s">
        <v>772</v>
      </c>
      <c r="D622" s="245" t="s">
        <v>191</v>
      </c>
      <c r="E622" s="246" t="s">
        <v>773</v>
      </c>
      <c r="F622" s="247" t="s">
        <v>774</v>
      </c>
      <c r="G622" s="248" t="s">
        <v>775</v>
      </c>
      <c r="H622" s="249">
        <v>5</v>
      </c>
      <c r="I622" s="250"/>
      <c r="J622" s="251">
        <f>ROUND(I622*H622,2)</f>
        <v>0</v>
      </c>
      <c r="K622" s="252"/>
      <c r="L622" s="45"/>
      <c r="M622" s="253" t="s">
        <v>1</v>
      </c>
      <c r="N622" s="254" t="s">
        <v>44</v>
      </c>
      <c r="O622" s="92"/>
      <c r="P622" s="255">
        <f>O622*H622</f>
        <v>0</v>
      </c>
      <c r="Q622" s="255">
        <v>0</v>
      </c>
      <c r="R622" s="255">
        <f>Q622*H622</f>
        <v>0</v>
      </c>
      <c r="S622" s="255">
        <v>0.59099999999999997</v>
      </c>
      <c r="T622" s="256">
        <f>S622*H622</f>
        <v>2.9550000000000001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57" t="s">
        <v>194</v>
      </c>
      <c r="AT622" s="257" t="s">
        <v>191</v>
      </c>
      <c r="AU622" s="257" t="s">
        <v>90</v>
      </c>
      <c r="AY622" s="18" t="s">
        <v>189</v>
      </c>
      <c r="BE622" s="258">
        <f>IF(N622="základní",J622,0)</f>
        <v>0</v>
      </c>
      <c r="BF622" s="258">
        <f>IF(N622="snížená",J622,0)</f>
        <v>0</v>
      </c>
      <c r="BG622" s="258">
        <f>IF(N622="zákl. přenesená",J622,0)</f>
        <v>0</v>
      </c>
      <c r="BH622" s="258">
        <f>IF(N622="sníž. přenesená",J622,0)</f>
        <v>0</v>
      </c>
      <c r="BI622" s="258">
        <f>IF(N622="nulová",J622,0)</f>
        <v>0</v>
      </c>
      <c r="BJ622" s="18" t="s">
        <v>84</v>
      </c>
      <c r="BK622" s="258">
        <f>ROUND(I622*H622,2)</f>
        <v>0</v>
      </c>
      <c r="BL622" s="18" t="s">
        <v>194</v>
      </c>
      <c r="BM622" s="257" t="s">
        <v>776</v>
      </c>
    </row>
    <row r="623" s="2" customFormat="1">
      <c r="A623" s="39"/>
      <c r="B623" s="40"/>
      <c r="C623" s="41"/>
      <c r="D623" s="259" t="s">
        <v>196</v>
      </c>
      <c r="E623" s="41"/>
      <c r="F623" s="260" t="s">
        <v>774</v>
      </c>
      <c r="G623" s="41"/>
      <c r="H623" s="41"/>
      <c r="I623" s="140"/>
      <c r="J623" s="41"/>
      <c r="K623" s="41"/>
      <c r="L623" s="45"/>
      <c r="M623" s="261"/>
      <c r="N623" s="262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196</v>
      </c>
      <c r="AU623" s="18" t="s">
        <v>90</v>
      </c>
    </row>
    <row r="624" s="2" customFormat="1" ht="33" customHeight="1">
      <c r="A624" s="39"/>
      <c r="B624" s="40"/>
      <c r="C624" s="245" t="s">
        <v>777</v>
      </c>
      <c r="D624" s="245" t="s">
        <v>191</v>
      </c>
      <c r="E624" s="246" t="s">
        <v>778</v>
      </c>
      <c r="F624" s="247" t="s">
        <v>779</v>
      </c>
      <c r="G624" s="248" t="s">
        <v>775</v>
      </c>
      <c r="H624" s="249">
        <v>1</v>
      </c>
      <c r="I624" s="250"/>
      <c r="J624" s="251">
        <f>ROUND(I624*H624,2)</f>
        <v>0</v>
      </c>
      <c r="K624" s="252"/>
      <c r="L624" s="45"/>
      <c r="M624" s="253" t="s">
        <v>1</v>
      </c>
      <c r="N624" s="254" t="s">
        <v>44</v>
      </c>
      <c r="O624" s="92"/>
      <c r="P624" s="255">
        <f>O624*H624</f>
        <v>0</v>
      </c>
      <c r="Q624" s="255">
        <v>0</v>
      </c>
      <c r="R624" s="255">
        <f>Q624*H624</f>
        <v>0</v>
      </c>
      <c r="S624" s="255">
        <v>0.59099999999999997</v>
      </c>
      <c r="T624" s="256">
        <f>S624*H624</f>
        <v>0.59099999999999997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57" t="s">
        <v>194</v>
      </c>
      <c r="AT624" s="257" t="s">
        <v>191</v>
      </c>
      <c r="AU624" s="257" t="s">
        <v>90</v>
      </c>
      <c r="AY624" s="18" t="s">
        <v>189</v>
      </c>
      <c r="BE624" s="258">
        <f>IF(N624="základní",J624,0)</f>
        <v>0</v>
      </c>
      <c r="BF624" s="258">
        <f>IF(N624="snížená",J624,0)</f>
        <v>0</v>
      </c>
      <c r="BG624" s="258">
        <f>IF(N624="zákl. přenesená",J624,0)</f>
        <v>0</v>
      </c>
      <c r="BH624" s="258">
        <f>IF(N624="sníž. přenesená",J624,0)</f>
        <v>0</v>
      </c>
      <c r="BI624" s="258">
        <f>IF(N624="nulová",J624,0)</f>
        <v>0</v>
      </c>
      <c r="BJ624" s="18" t="s">
        <v>84</v>
      </c>
      <c r="BK624" s="258">
        <f>ROUND(I624*H624,2)</f>
        <v>0</v>
      </c>
      <c r="BL624" s="18" t="s">
        <v>194</v>
      </c>
      <c r="BM624" s="257" t="s">
        <v>780</v>
      </c>
    </row>
    <row r="625" s="2" customFormat="1">
      <c r="A625" s="39"/>
      <c r="B625" s="40"/>
      <c r="C625" s="41"/>
      <c r="D625" s="259" t="s">
        <v>196</v>
      </c>
      <c r="E625" s="41"/>
      <c r="F625" s="260" t="s">
        <v>779</v>
      </c>
      <c r="G625" s="41"/>
      <c r="H625" s="41"/>
      <c r="I625" s="140"/>
      <c r="J625" s="41"/>
      <c r="K625" s="41"/>
      <c r="L625" s="45"/>
      <c r="M625" s="261"/>
      <c r="N625" s="262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196</v>
      </c>
      <c r="AU625" s="18" t="s">
        <v>90</v>
      </c>
    </row>
    <row r="626" s="2" customFormat="1">
      <c r="A626" s="39"/>
      <c r="B626" s="40"/>
      <c r="C626" s="41"/>
      <c r="D626" s="259" t="s">
        <v>781</v>
      </c>
      <c r="E626" s="41"/>
      <c r="F626" s="306" t="s">
        <v>782</v>
      </c>
      <c r="G626" s="41"/>
      <c r="H626" s="41"/>
      <c r="I626" s="140"/>
      <c r="J626" s="41"/>
      <c r="K626" s="41"/>
      <c r="L626" s="45"/>
      <c r="M626" s="261"/>
      <c r="N626" s="262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781</v>
      </c>
      <c r="AU626" s="18" t="s">
        <v>90</v>
      </c>
    </row>
    <row r="627" s="12" customFormat="1" ht="22.8" customHeight="1">
      <c r="A627" s="12"/>
      <c r="B627" s="229"/>
      <c r="C627" s="230"/>
      <c r="D627" s="231" t="s">
        <v>78</v>
      </c>
      <c r="E627" s="243" t="s">
        <v>783</v>
      </c>
      <c r="F627" s="243" t="s">
        <v>784</v>
      </c>
      <c r="G627" s="230"/>
      <c r="H627" s="230"/>
      <c r="I627" s="233"/>
      <c r="J627" s="244">
        <f>BK627</f>
        <v>0</v>
      </c>
      <c r="K627" s="230"/>
      <c r="L627" s="235"/>
      <c r="M627" s="236"/>
      <c r="N627" s="237"/>
      <c r="O627" s="237"/>
      <c r="P627" s="238">
        <f>SUM(P628:P637)</f>
        <v>0</v>
      </c>
      <c r="Q627" s="237"/>
      <c r="R627" s="238">
        <f>SUM(R628:R637)</f>
        <v>0</v>
      </c>
      <c r="S627" s="237"/>
      <c r="T627" s="239">
        <f>SUM(T628:T637)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40" t="s">
        <v>84</v>
      </c>
      <c r="AT627" s="241" t="s">
        <v>78</v>
      </c>
      <c r="AU627" s="241" t="s">
        <v>84</v>
      </c>
      <c r="AY627" s="240" t="s">
        <v>189</v>
      </c>
      <c r="BK627" s="242">
        <f>SUM(BK628:BK637)</f>
        <v>0</v>
      </c>
    </row>
    <row r="628" s="2" customFormat="1" ht="21.75" customHeight="1">
      <c r="A628" s="39"/>
      <c r="B628" s="40"/>
      <c r="C628" s="245" t="s">
        <v>785</v>
      </c>
      <c r="D628" s="245" t="s">
        <v>191</v>
      </c>
      <c r="E628" s="246" t="s">
        <v>786</v>
      </c>
      <c r="F628" s="247" t="s">
        <v>787</v>
      </c>
      <c r="G628" s="248" t="s">
        <v>225</v>
      </c>
      <c r="H628" s="249">
        <v>45.722000000000001</v>
      </c>
      <c r="I628" s="250"/>
      <c r="J628" s="251">
        <f>ROUND(I628*H628,2)</f>
        <v>0</v>
      </c>
      <c r="K628" s="252"/>
      <c r="L628" s="45"/>
      <c r="M628" s="253" t="s">
        <v>1</v>
      </c>
      <c r="N628" s="254" t="s">
        <v>44</v>
      </c>
      <c r="O628" s="92"/>
      <c r="P628" s="255">
        <f>O628*H628</f>
        <v>0</v>
      </c>
      <c r="Q628" s="255">
        <v>0</v>
      </c>
      <c r="R628" s="255">
        <f>Q628*H628</f>
        <v>0</v>
      </c>
      <c r="S628" s="255">
        <v>0</v>
      </c>
      <c r="T628" s="256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57" t="s">
        <v>194</v>
      </c>
      <c r="AT628" s="257" t="s">
        <v>191</v>
      </c>
      <c r="AU628" s="257" t="s">
        <v>90</v>
      </c>
      <c r="AY628" s="18" t="s">
        <v>189</v>
      </c>
      <c r="BE628" s="258">
        <f>IF(N628="základní",J628,0)</f>
        <v>0</v>
      </c>
      <c r="BF628" s="258">
        <f>IF(N628="snížená",J628,0)</f>
        <v>0</v>
      </c>
      <c r="BG628" s="258">
        <f>IF(N628="zákl. přenesená",J628,0)</f>
        <v>0</v>
      </c>
      <c r="BH628" s="258">
        <f>IF(N628="sníž. přenesená",J628,0)</f>
        <v>0</v>
      </c>
      <c r="BI628" s="258">
        <f>IF(N628="nulová",J628,0)</f>
        <v>0</v>
      </c>
      <c r="BJ628" s="18" t="s">
        <v>84</v>
      </c>
      <c r="BK628" s="258">
        <f>ROUND(I628*H628,2)</f>
        <v>0</v>
      </c>
      <c r="BL628" s="18" t="s">
        <v>194</v>
      </c>
      <c r="BM628" s="257" t="s">
        <v>788</v>
      </c>
    </row>
    <row r="629" s="2" customFormat="1">
      <c r="A629" s="39"/>
      <c r="B629" s="40"/>
      <c r="C629" s="41"/>
      <c r="D629" s="259" t="s">
        <v>196</v>
      </c>
      <c r="E629" s="41"/>
      <c r="F629" s="260" t="s">
        <v>789</v>
      </c>
      <c r="G629" s="41"/>
      <c r="H629" s="41"/>
      <c r="I629" s="140"/>
      <c r="J629" s="41"/>
      <c r="K629" s="41"/>
      <c r="L629" s="45"/>
      <c r="M629" s="261"/>
      <c r="N629" s="262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196</v>
      </c>
      <c r="AU629" s="18" t="s">
        <v>90</v>
      </c>
    </row>
    <row r="630" s="2" customFormat="1" ht="21.75" customHeight="1">
      <c r="A630" s="39"/>
      <c r="B630" s="40"/>
      <c r="C630" s="245" t="s">
        <v>790</v>
      </c>
      <c r="D630" s="245" t="s">
        <v>191</v>
      </c>
      <c r="E630" s="246" t="s">
        <v>791</v>
      </c>
      <c r="F630" s="247" t="s">
        <v>792</v>
      </c>
      <c r="G630" s="248" t="s">
        <v>225</v>
      </c>
      <c r="H630" s="249">
        <v>1333.3499999999999</v>
      </c>
      <c r="I630" s="250"/>
      <c r="J630" s="251">
        <f>ROUND(I630*H630,2)</f>
        <v>0</v>
      </c>
      <c r="K630" s="252"/>
      <c r="L630" s="45"/>
      <c r="M630" s="253" t="s">
        <v>1</v>
      </c>
      <c r="N630" s="254" t="s">
        <v>44</v>
      </c>
      <c r="O630" s="92"/>
      <c r="P630" s="255">
        <f>O630*H630</f>
        <v>0</v>
      </c>
      <c r="Q630" s="255">
        <v>0</v>
      </c>
      <c r="R630" s="255">
        <f>Q630*H630</f>
        <v>0</v>
      </c>
      <c r="S630" s="255">
        <v>0</v>
      </c>
      <c r="T630" s="256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57" t="s">
        <v>194</v>
      </c>
      <c r="AT630" s="257" t="s">
        <v>191</v>
      </c>
      <c r="AU630" s="257" t="s">
        <v>90</v>
      </c>
      <c r="AY630" s="18" t="s">
        <v>189</v>
      </c>
      <c r="BE630" s="258">
        <f>IF(N630="základní",J630,0)</f>
        <v>0</v>
      </c>
      <c r="BF630" s="258">
        <f>IF(N630="snížená",J630,0)</f>
        <v>0</v>
      </c>
      <c r="BG630" s="258">
        <f>IF(N630="zákl. přenesená",J630,0)</f>
        <v>0</v>
      </c>
      <c r="BH630" s="258">
        <f>IF(N630="sníž. přenesená",J630,0)</f>
        <v>0</v>
      </c>
      <c r="BI630" s="258">
        <f>IF(N630="nulová",J630,0)</f>
        <v>0</v>
      </c>
      <c r="BJ630" s="18" t="s">
        <v>84</v>
      </c>
      <c r="BK630" s="258">
        <f>ROUND(I630*H630,2)</f>
        <v>0</v>
      </c>
      <c r="BL630" s="18" t="s">
        <v>194</v>
      </c>
      <c r="BM630" s="257" t="s">
        <v>793</v>
      </c>
    </row>
    <row r="631" s="2" customFormat="1">
      <c r="A631" s="39"/>
      <c r="B631" s="40"/>
      <c r="C631" s="41"/>
      <c r="D631" s="259" t="s">
        <v>196</v>
      </c>
      <c r="E631" s="41"/>
      <c r="F631" s="260" t="s">
        <v>794</v>
      </c>
      <c r="G631" s="41"/>
      <c r="H631" s="41"/>
      <c r="I631" s="140"/>
      <c r="J631" s="41"/>
      <c r="K631" s="41"/>
      <c r="L631" s="45"/>
      <c r="M631" s="261"/>
      <c r="N631" s="262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196</v>
      </c>
      <c r="AU631" s="18" t="s">
        <v>90</v>
      </c>
    </row>
    <row r="632" s="14" customFormat="1">
      <c r="A632" s="14"/>
      <c r="B632" s="273"/>
      <c r="C632" s="274"/>
      <c r="D632" s="259" t="s">
        <v>198</v>
      </c>
      <c r="E632" s="275" t="s">
        <v>1</v>
      </c>
      <c r="F632" s="276" t="s">
        <v>795</v>
      </c>
      <c r="G632" s="274"/>
      <c r="H632" s="277">
        <v>1333.3499999999999</v>
      </c>
      <c r="I632" s="278"/>
      <c r="J632" s="274"/>
      <c r="K632" s="274"/>
      <c r="L632" s="279"/>
      <c r="M632" s="280"/>
      <c r="N632" s="281"/>
      <c r="O632" s="281"/>
      <c r="P632" s="281"/>
      <c r="Q632" s="281"/>
      <c r="R632" s="281"/>
      <c r="S632" s="281"/>
      <c r="T632" s="28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83" t="s">
        <v>198</v>
      </c>
      <c r="AU632" s="283" t="s">
        <v>90</v>
      </c>
      <c r="AV632" s="14" t="s">
        <v>90</v>
      </c>
      <c r="AW632" s="14" t="s">
        <v>34</v>
      </c>
      <c r="AX632" s="14" t="s">
        <v>79</v>
      </c>
      <c r="AY632" s="283" t="s">
        <v>189</v>
      </c>
    </row>
    <row r="633" s="15" customFormat="1">
      <c r="A633" s="15"/>
      <c r="B633" s="284"/>
      <c r="C633" s="285"/>
      <c r="D633" s="259" t="s">
        <v>198</v>
      </c>
      <c r="E633" s="286" t="s">
        <v>1</v>
      </c>
      <c r="F633" s="287" t="s">
        <v>201</v>
      </c>
      <c r="G633" s="285"/>
      <c r="H633" s="288">
        <v>1333.3499999999999</v>
      </c>
      <c r="I633" s="289"/>
      <c r="J633" s="285"/>
      <c r="K633" s="285"/>
      <c r="L633" s="290"/>
      <c r="M633" s="291"/>
      <c r="N633" s="292"/>
      <c r="O633" s="292"/>
      <c r="P633" s="292"/>
      <c r="Q633" s="292"/>
      <c r="R633" s="292"/>
      <c r="S633" s="292"/>
      <c r="T633" s="293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94" t="s">
        <v>198</v>
      </c>
      <c r="AU633" s="294" t="s">
        <v>90</v>
      </c>
      <c r="AV633" s="15" t="s">
        <v>194</v>
      </c>
      <c r="AW633" s="15" t="s">
        <v>34</v>
      </c>
      <c r="AX633" s="15" t="s">
        <v>84</v>
      </c>
      <c r="AY633" s="294" t="s">
        <v>189</v>
      </c>
    </row>
    <row r="634" s="2" customFormat="1" ht="21.75" customHeight="1">
      <c r="A634" s="39"/>
      <c r="B634" s="40"/>
      <c r="C634" s="245" t="s">
        <v>796</v>
      </c>
      <c r="D634" s="245" t="s">
        <v>191</v>
      </c>
      <c r="E634" s="246" t="s">
        <v>797</v>
      </c>
      <c r="F634" s="247" t="s">
        <v>798</v>
      </c>
      <c r="G634" s="248" t="s">
        <v>225</v>
      </c>
      <c r="H634" s="249">
        <v>2.8069999999999999</v>
      </c>
      <c r="I634" s="250"/>
      <c r="J634" s="251">
        <f>ROUND(I634*H634,2)</f>
        <v>0</v>
      </c>
      <c r="K634" s="252"/>
      <c r="L634" s="45"/>
      <c r="M634" s="253" t="s">
        <v>1</v>
      </c>
      <c r="N634" s="254" t="s">
        <v>44</v>
      </c>
      <c r="O634" s="92"/>
      <c r="P634" s="255">
        <f>O634*H634</f>
        <v>0</v>
      </c>
      <c r="Q634" s="255">
        <v>0</v>
      </c>
      <c r="R634" s="255">
        <f>Q634*H634</f>
        <v>0</v>
      </c>
      <c r="S634" s="255">
        <v>0</v>
      </c>
      <c r="T634" s="256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57" t="s">
        <v>194</v>
      </c>
      <c r="AT634" s="257" t="s">
        <v>191</v>
      </c>
      <c r="AU634" s="257" t="s">
        <v>90</v>
      </c>
      <c r="AY634" s="18" t="s">
        <v>189</v>
      </c>
      <c r="BE634" s="258">
        <f>IF(N634="základní",J634,0)</f>
        <v>0</v>
      </c>
      <c r="BF634" s="258">
        <f>IF(N634="snížená",J634,0)</f>
        <v>0</v>
      </c>
      <c r="BG634" s="258">
        <f>IF(N634="zákl. přenesená",J634,0)</f>
        <v>0</v>
      </c>
      <c r="BH634" s="258">
        <f>IF(N634="sníž. přenesená",J634,0)</f>
        <v>0</v>
      </c>
      <c r="BI634" s="258">
        <f>IF(N634="nulová",J634,0)</f>
        <v>0</v>
      </c>
      <c r="BJ634" s="18" t="s">
        <v>84</v>
      </c>
      <c r="BK634" s="258">
        <f>ROUND(I634*H634,2)</f>
        <v>0</v>
      </c>
      <c r="BL634" s="18" t="s">
        <v>194</v>
      </c>
      <c r="BM634" s="257" t="s">
        <v>799</v>
      </c>
    </row>
    <row r="635" s="2" customFormat="1">
      <c r="A635" s="39"/>
      <c r="B635" s="40"/>
      <c r="C635" s="41"/>
      <c r="D635" s="259" t="s">
        <v>196</v>
      </c>
      <c r="E635" s="41"/>
      <c r="F635" s="260" t="s">
        <v>800</v>
      </c>
      <c r="G635" s="41"/>
      <c r="H635" s="41"/>
      <c r="I635" s="140"/>
      <c r="J635" s="41"/>
      <c r="K635" s="41"/>
      <c r="L635" s="45"/>
      <c r="M635" s="261"/>
      <c r="N635" s="262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196</v>
      </c>
      <c r="AU635" s="18" t="s">
        <v>90</v>
      </c>
    </row>
    <row r="636" s="2" customFormat="1" ht="21.75" customHeight="1">
      <c r="A636" s="39"/>
      <c r="B636" s="40"/>
      <c r="C636" s="245" t="s">
        <v>801</v>
      </c>
      <c r="D636" s="245" t="s">
        <v>191</v>
      </c>
      <c r="E636" s="246" t="s">
        <v>802</v>
      </c>
      <c r="F636" s="247" t="s">
        <v>803</v>
      </c>
      <c r="G636" s="248" t="s">
        <v>225</v>
      </c>
      <c r="H636" s="249">
        <v>41.637999999999998</v>
      </c>
      <c r="I636" s="250"/>
      <c r="J636" s="251">
        <f>ROUND(I636*H636,2)</f>
        <v>0</v>
      </c>
      <c r="K636" s="252"/>
      <c r="L636" s="45"/>
      <c r="M636" s="253" t="s">
        <v>1</v>
      </c>
      <c r="N636" s="254" t="s">
        <v>44</v>
      </c>
      <c r="O636" s="92"/>
      <c r="P636" s="255">
        <f>O636*H636</f>
        <v>0</v>
      </c>
      <c r="Q636" s="255">
        <v>0</v>
      </c>
      <c r="R636" s="255">
        <f>Q636*H636</f>
        <v>0</v>
      </c>
      <c r="S636" s="255">
        <v>0</v>
      </c>
      <c r="T636" s="256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57" t="s">
        <v>194</v>
      </c>
      <c r="AT636" s="257" t="s">
        <v>191</v>
      </c>
      <c r="AU636" s="257" t="s">
        <v>90</v>
      </c>
      <c r="AY636" s="18" t="s">
        <v>189</v>
      </c>
      <c r="BE636" s="258">
        <f>IF(N636="základní",J636,0)</f>
        <v>0</v>
      </c>
      <c r="BF636" s="258">
        <f>IF(N636="snížená",J636,0)</f>
        <v>0</v>
      </c>
      <c r="BG636" s="258">
        <f>IF(N636="zákl. přenesená",J636,0)</f>
        <v>0</v>
      </c>
      <c r="BH636" s="258">
        <f>IF(N636="sníž. přenesená",J636,0)</f>
        <v>0</v>
      </c>
      <c r="BI636" s="258">
        <f>IF(N636="nulová",J636,0)</f>
        <v>0</v>
      </c>
      <c r="BJ636" s="18" t="s">
        <v>84</v>
      </c>
      <c r="BK636" s="258">
        <f>ROUND(I636*H636,2)</f>
        <v>0</v>
      </c>
      <c r="BL636" s="18" t="s">
        <v>194</v>
      </c>
      <c r="BM636" s="257" t="s">
        <v>804</v>
      </c>
    </row>
    <row r="637" s="2" customFormat="1">
      <c r="A637" s="39"/>
      <c r="B637" s="40"/>
      <c r="C637" s="41"/>
      <c r="D637" s="259" t="s">
        <v>196</v>
      </c>
      <c r="E637" s="41"/>
      <c r="F637" s="260" t="s">
        <v>805</v>
      </c>
      <c r="G637" s="41"/>
      <c r="H637" s="41"/>
      <c r="I637" s="140"/>
      <c r="J637" s="41"/>
      <c r="K637" s="41"/>
      <c r="L637" s="45"/>
      <c r="M637" s="261"/>
      <c r="N637" s="262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196</v>
      </c>
      <c r="AU637" s="18" t="s">
        <v>90</v>
      </c>
    </row>
    <row r="638" s="12" customFormat="1" ht="22.8" customHeight="1">
      <c r="A638" s="12"/>
      <c r="B638" s="229"/>
      <c r="C638" s="230"/>
      <c r="D638" s="231" t="s">
        <v>78</v>
      </c>
      <c r="E638" s="243" t="s">
        <v>806</v>
      </c>
      <c r="F638" s="243" t="s">
        <v>807</v>
      </c>
      <c r="G638" s="230"/>
      <c r="H638" s="230"/>
      <c r="I638" s="233"/>
      <c r="J638" s="244">
        <f>BK638</f>
        <v>0</v>
      </c>
      <c r="K638" s="230"/>
      <c r="L638" s="235"/>
      <c r="M638" s="236"/>
      <c r="N638" s="237"/>
      <c r="O638" s="237"/>
      <c r="P638" s="238">
        <f>SUM(P639:P640)</f>
        <v>0</v>
      </c>
      <c r="Q638" s="237"/>
      <c r="R638" s="238">
        <f>SUM(R639:R640)</f>
        <v>0</v>
      </c>
      <c r="S638" s="237"/>
      <c r="T638" s="239">
        <f>SUM(T639:T640)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40" t="s">
        <v>84</v>
      </c>
      <c r="AT638" s="241" t="s">
        <v>78</v>
      </c>
      <c r="AU638" s="241" t="s">
        <v>84</v>
      </c>
      <c r="AY638" s="240" t="s">
        <v>189</v>
      </c>
      <c r="BK638" s="242">
        <f>SUM(BK639:BK640)</f>
        <v>0</v>
      </c>
    </row>
    <row r="639" s="2" customFormat="1" ht="16.5" customHeight="1">
      <c r="A639" s="39"/>
      <c r="B639" s="40"/>
      <c r="C639" s="245" t="s">
        <v>808</v>
      </c>
      <c r="D639" s="245" t="s">
        <v>191</v>
      </c>
      <c r="E639" s="246" t="s">
        <v>809</v>
      </c>
      <c r="F639" s="247" t="s">
        <v>810</v>
      </c>
      <c r="G639" s="248" t="s">
        <v>225</v>
      </c>
      <c r="H639" s="249">
        <v>73.637</v>
      </c>
      <c r="I639" s="250"/>
      <c r="J639" s="251">
        <f>ROUND(I639*H639,2)</f>
        <v>0</v>
      </c>
      <c r="K639" s="252"/>
      <c r="L639" s="45"/>
      <c r="M639" s="253" t="s">
        <v>1</v>
      </c>
      <c r="N639" s="254" t="s">
        <v>44</v>
      </c>
      <c r="O639" s="92"/>
      <c r="P639" s="255">
        <f>O639*H639</f>
        <v>0</v>
      </c>
      <c r="Q639" s="255">
        <v>0</v>
      </c>
      <c r="R639" s="255">
        <f>Q639*H639</f>
        <v>0</v>
      </c>
      <c r="S639" s="255">
        <v>0</v>
      </c>
      <c r="T639" s="256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57" t="s">
        <v>194</v>
      </c>
      <c r="AT639" s="257" t="s">
        <v>191</v>
      </c>
      <c r="AU639" s="257" t="s">
        <v>90</v>
      </c>
      <c r="AY639" s="18" t="s">
        <v>189</v>
      </c>
      <c r="BE639" s="258">
        <f>IF(N639="základní",J639,0)</f>
        <v>0</v>
      </c>
      <c r="BF639" s="258">
        <f>IF(N639="snížená",J639,0)</f>
        <v>0</v>
      </c>
      <c r="BG639" s="258">
        <f>IF(N639="zákl. přenesená",J639,0)</f>
        <v>0</v>
      </c>
      <c r="BH639" s="258">
        <f>IF(N639="sníž. přenesená",J639,0)</f>
        <v>0</v>
      </c>
      <c r="BI639" s="258">
        <f>IF(N639="nulová",J639,0)</f>
        <v>0</v>
      </c>
      <c r="BJ639" s="18" t="s">
        <v>84</v>
      </c>
      <c r="BK639" s="258">
        <f>ROUND(I639*H639,2)</f>
        <v>0</v>
      </c>
      <c r="BL639" s="18" t="s">
        <v>194</v>
      </c>
      <c r="BM639" s="257" t="s">
        <v>811</v>
      </c>
    </row>
    <row r="640" s="2" customFormat="1">
      <c r="A640" s="39"/>
      <c r="B640" s="40"/>
      <c r="C640" s="41"/>
      <c r="D640" s="259" t="s">
        <v>196</v>
      </c>
      <c r="E640" s="41"/>
      <c r="F640" s="260" t="s">
        <v>812</v>
      </c>
      <c r="G640" s="41"/>
      <c r="H640" s="41"/>
      <c r="I640" s="140"/>
      <c r="J640" s="41"/>
      <c r="K640" s="41"/>
      <c r="L640" s="45"/>
      <c r="M640" s="261"/>
      <c r="N640" s="262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196</v>
      </c>
      <c r="AU640" s="18" t="s">
        <v>90</v>
      </c>
    </row>
    <row r="641" s="12" customFormat="1" ht="25.92" customHeight="1">
      <c r="A641" s="12"/>
      <c r="B641" s="229"/>
      <c r="C641" s="230"/>
      <c r="D641" s="231" t="s">
        <v>78</v>
      </c>
      <c r="E641" s="232" t="s">
        <v>813</v>
      </c>
      <c r="F641" s="232" t="s">
        <v>814</v>
      </c>
      <c r="G641" s="230"/>
      <c r="H641" s="230"/>
      <c r="I641" s="233"/>
      <c r="J641" s="234">
        <f>BK641</f>
        <v>0</v>
      </c>
      <c r="K641" s="230"/>
      <c r="L641" s="235"/>
      <c r="M641" s="236"/>
      <c r="N641" s="237"/>
      <c r="O641" s="237"/>
      <c r="P641" s="238">
        <f>P642+P650+P685+P694+P697+P703+P830+P925+P953+P992+P1025+P1165+P1268+P1296+P1345+P1375</f>
        <v>0</v>
      </c>
      <c r="Q641" s="237"/>
      <c r="R641" s="238">
        <f>R642+R650+R685+R694+R697+R703+R830+R925+R953+R992+R1025+R1165+R1268+R1296+R1345+R1375</f>
        <v>25.130177929999999</v>
      </c>
      <c r="S641" s="237"/>
      <c r="T641" s="239">
        <f>T642+T650+T685+T694+T697+T703+T830+T925+T953+T992+T1025+T1165+T1268+T1296+T1345+T1375</f>
        <v>16.895667509999999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40" t="s">
        <v>90</v>
      </c>
      <c r="AT641" s="241" t="s">
        <v>78</v>
      </c>
      <c r="AU641" s="241" t="s">
        <v>79</v>
      </c>
      <c r="AY641" s="240" t="s">
        <v>189</v>
      </c>
      <c r="BK641" s="242">
        <f>BK642+BK650+BK685+BK694+BK697+BK703+BK830+BK925+BK953+BK992+BK1025+BK1165+BK1268+BK1296+BK1345+BK1375</f>
        <v>0</v>
      </c>
    </row>
    <row r="642" s="12" customFormat="1" ht="22.8" customHeight="1">
      <c r="A642" s="12"/>
      <c r="B642" s="229"/>
      <c r="C642" s="230"/>
      <c r="D642" s="231" t="s">
        <v>78</v>
      </c>
      <c r="E642" s="243" t="s">
        <v>815</v>
      </c>
      <c r="F642" s="243" t="s">
        <v>816</v>
      </c>
      <c r="G642" s="230"/>
      <c r="H642" s="230"/>
      <c r="I642" s="233"/>
      <c r="J642" s="244">
        <f>BK642</f>
        <v>0</v>
      </c>
      <c r="K642" s="230"/>
      <c r="L642" s="235"/>
      <c r="M642" s="236"/>
      <c r="N642" s="237"/>
      <c r="O642" s="237"/>
      <c r="P642" s="238">
        <f>SUM(P643:P649)</f>
        <v>0</v>
      </c>
      <c r="Q642" s="237"/>
      <c r="R642" s="238">
        <f>SUM(R643:R649)</f>
        <v>0.025752000000000001</v>
      </c>
      <c r="S642" s="237"/>
      <c r="T642" s="239">
        <f>SUM(T643:T649)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40" t="s">
        <v>90</v>
      </c>
      <c r="AT642" s="241" t="s">
        <v>78</v>
      </c>
      <c r="AU642" s="241" t="s">
        <v>84</v>
      </c>
      <c r="AY642" s="240" t="s">
        <v>189</v>
      </c>
      <c r="BK642" s="242">
        <f>SUM(BK643:BK649)</f>
        <v>0</v>
      </c>
    </row>
    <row r="643" s="2" customFormat="1" ht="21.75" customHeight="1">
      <c r="A643" s="39"/>
      <c r="B643" s="40"/>
      <c r="C643" s="245" t="s">
        <v>817</v>
      </c>
      <c r="D643" s="245" t="s">
        <v>191</v>
      </c>
      <c r="E643" s="246" t="s">
        <v>818</v>
      </c>
      <c r="F643" s="247" t="s">
        <v>819</v>
      </c>
      <c r="G643" s="248" t="s">
        <v>88</v>
      </c>
      <c r="H643" s="249">
        <v>44.399999999999999</v>
      </c>
      <c r="I643" s="250"/>
      <c r="J643" s="251">
        <f>ROUND(I643*H643,2)</f>
        <v>0</v>
      </c>
      <c r="K643" s="252"/>
      <c r="L643" s="45"/>
      <c r="M643" s="253" t="s">
        <v>1</v>
      </c>
      <c r="N643" s="254" t="s">
        <v>44</v>
      </c>
      <c r="O643" s="92"/>
      <c r="P643" s="255">
        <f>O643*H643</f>
        <v>0</v>
      </c>
      <c r="Q643" s="255">
        <v>0.00058</v>
      </c>
      <c r="R643" s="255">
        <f>Q643*H643</f>
        <v>0.025752000000000001</v>
      </c>
      <c r="S643" s="255">
        <v>0</v>
      </c>
      <c r="T643" s="256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57" t="s">
        <v>294</v>
      </c>
      <c r="AT643" s="257" t="s">
        <v>191</v>
      </c>
      <c r="AU643" s="257" t="s">
        <v>90</v>
      </c>
      <c r="AY643" s="18" t="s">
        <v>189</v>
      </c>
      <c r="BE643" s="258">
        <f>IF(N643="základní",J643,0)</f>
        <v>0</v>
      </c>
      <c r="BF643" s="258">
        <f>IF(N643="snížená",J643,0)</f>
        <v>0</v>
      </c>
      <c r="BG643" s="258">
        <f>IF(N643="zákl. přenesená",J643,0)</f>
        <v>0</v>
      </c>
      <c r="BH643" s="258">
        <f>IF(N643="sníž. přenesená",J643,0)</f>
        <v>0</v>
      </c>
      <c r="BI643" s="258">
        <f>IF(N643="nulová",J643,0)</f>
        <v>0</v>
      </c>
      <c r="BJ643" s="18" t="s">
        <v>84</v>
      </c>
      <c r="BK643" s="258">
        <f>ROUND(I643*H643,2)</f>
        <v>0</v>
      </c>
      <c r="BL643" s="18" t="s">
        <v>294</v>
      </c>
      <c r="BM643" s="257" t="s">
        <v>820</v>
      </c>
    </row>
    <row r="644" s="2" customFormat="1">
      <c r="A644" s="39"/>
      <c r="B644" s="40"/>
      <c r="C644" s="41"/>
      <c r="D644" s="259" t="s">
        <v>196</v>
      </c>
      <c r="E644" s="41"/>
      <c r="F644" s="260" t="s">
        <v>821</v>
      </c>
      <c r="G644" s="41"/>
      <c r="H644" s="41"/>
      <c r="I644" s="140"/>
      <c r="J644" s="41"/>
      <c r="K644" s="41"/>
      <c r="L644" s="45"/>
      <c r="M644" s="261"/>
      <c r="N644" s="262"/>
      <c r="O644" s="92"/>
      <c r="P644" s="92"/>
      <c r="Q644" s="92"/>
      <c r="R644" s="92"/>
      <c r="S644" s="92"/>
      <c r="T644" s="93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196</v>
      </c>
      <c r="AU644" s="18" t="s">
        <v>90</v>
      </c>
    </row>
    <row r="645" s="13" customFormat="1">
      <c r="A645" s="13"/>
      <c r="B645" s="263"/>
      <c r="C645" s="264"/>
      <c r="D645" s="259" t="s">
        <v>198</v>
      </c>
      <c r="E645" s="265" t="s">
        <v>1</v>
      </c>
      <c r="F645" s="266" t="s">
        <v>822</v>
      </c>
      <c r="G645" s="264"/>
      <c r="H645" s="265" t="s">
        <v>1</v>
      </c>
      <c r="I645" s="267"/>
      <c r="J645" s="264"/>
      <c r="K645" s="264"/>
      <c r="L645" s="268"/>
      <c r="M645" s="269"/>
      <c r="N645" s="270"/>
      <c r="O645" s="270"/>
      <c r="P645" s="270"/>
      <c r="Q645" s="270"/>
      <c r="R645" s="270"/>
      <c r="S645" s="270"/>
      <c r="T645" s="27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72" t="s">
        <v>198</v>
      </c>
      <c r="AU645" s="272" t="s">
        <v>90</v>
      </c>
      <c r="AV645" s="13" t="s">
        <v>84</v>
      </c>
      <c r="AW645" s="13" t="s">
        <v>34</v>
      </c>
      <c r="AX645" s="13" t="s">
        <v>79</v>
      </c>
      <c r="AY645" s="272" t="s">
        <v>189</v>
      </c>
    </row>
    <row r="646" s="14" customFormat="1">
      <c r="A646" s="14"/>
      <c r="B646" s="273"/>
      <c r="C646" s="274"/>
      <c r="D646" s="259" t="s">
        <v>198</v>
      </c>
      <c r="E646" s="275" t="s">
        <v>1</v>
      </c>
      <c r="F646" s="276" t="s">
        <v>823</v>
      </c>
      <c r="G646" s="274"/>
      <c r="H646" s="277">
        <v>44.399999999999999</v>
      </c>
      <c r="I646" s="278"/>
      <c r="J646" s="274"/>
      <c r="K646" s="274"/>
      <c r="L646" s="279"/>
      <c r="M646" s="280"/>
      <c r="N646" s="281"/>
      <c r="O646" s="281"/>
      <c r="P646" s="281"/>
      <c r="Q646" s="281"/>
      <c r="R646" s="281"/>
      <c r="S646" s="281"/>
      <c r="T646" s="28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83" t="s">
        <v>198</v>
      </c>
      <c r="AU646" s="283" t="s">
        <v>90</v>
      </c>
      <c r="AV646" s="14" t="s">
        <v>90</v>
      </c>
      <c r="AW646" s="14" t="s">
        <v>34</v>
      </c>
      <c r="AX646" s="14" t="s">
        <v>79</v>
      </c>
      <c r="AY646" s="283" t="s">
        <v>189</v>
      </c>
    </row>
    <row r="647" s="15" customFormat="1">
      <c r="A647" s="15"/>
      <c r="B647" s="284"/>
      <c r="C647" s="285"/>
      <c r="D647" s="259" t="s">
        <v>198</v>
      </c>
      <c r="E647" s="286" t="s">
        <v>1</v>
      </c>
      <c r="F647" s="287" t="s">
        <v>201</v>
      </c>
      <c r="G647" s="285"/>
      <c r="H647" s="288">
        <v>44.399999999999999</v>
      </c>
      <c r="I647" s="289"/>
      <c r="J647" s="285"/>
      <c r="K647" s="285"/>
      <c r="L647" s="290"/>
      <c r="M647" s="291"/>
      <c r="N647" s="292"/>
      <c r="O647" s="292"/>
      <c r="P647" s="292"/>
      <c r="Q647" s="292"/>
      <c r="R647" s="292"/>
      <c r="S647" s="292"/>
      <c r="T647" s="293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94" t="s">
        <v>198</v>
      </c>
      <c r="AU647" s="294" t="s">
        <v>90</v>
      </c>
      <c r="AV647" s="15" t="s">
        <v>194</v>
      </c>
      <c r="AW647" s="15" t="s">
        <v>34</v>
      </c>
      <c r="AX647" s="15" t="s">
        <v>84</v>
      </c>
      <c r="AY647" s="294" t="s">
        <v>189</v>
      </c>
    </row>
    <row r="648" s="2" customFormat="1" ht="21.75" customHeight="1">
      <c r="A648" s="39"/>
      <c r="B648" s="40"/>
      <c r="C648" s="245" t="s">
        <v>824</v>
      </c>
      <c r="D648" s="245" t="s">
        <v>191</v>
      </c>
      <c r="E648" s="246" t="s">
        <v>825</v>
      </c>
      <c r="F648" s="247" t="s">
        <v>826</v>
      </c>
      <c r="G648" s="248" t="s">
        <v>827</v>
      </c>
      <c r="H648" s="307"/>
      <c r="I648" s="250"/>
      <c r="J648" s="251">
        <f>ROUND(I648*H648,2)</f>
        <v>0</v>
      </c>
      <c r="K648" s="252"/>
      <c r="L648" s="45"/>
      <c r="M648" s="253" t="s">
        <v>1</v>
      </c>
      <c r="N648" s="254" t="s">
        <v>44</v>
      </c>
      <c r="O648" s="92"/>
      <c r="P648" s="255">
        <f>O648*H648</f>
        <v>0</v>
      </c>
      <c r="Q648" s="255">
        <v>0</v>
      </c>
      <c r="R648" s="255">
        <f>Q648*H648</f>
        <v>0</v>
      </c>
      <c r="S648" s="255">
        <v>0</v>
      </c>
      <c r="T648" s="256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57" t="s">
        <v>294</v>
      </c>
      <c r="AT648" s="257" t="s">
        <v>191</v>
      </c>
      <c r="AU648" s="257" t="s">
        <v>90</v>
      </c>
      <c r="AY648" s="18" t="s">
        <v>189</v>
      </c>
      <c r="BE648" s="258">
        <f>IF(N648="základní",J648,0)</f>
        <v>0</v>
      </c>
      <c r="BF648" s="258">
        <f>IF(N648="snížená",J648,0)</f>
        <v>0</v>
      </c>
      <c r="BG648" s="258">
        <f>IF(N648="zákl. přenesená",J648,0)</f>
        <v>0</v>
      </c>
      <c r="BH648" s="258">
        <f>IF(N648="sníž. přenesená",J648,0)</f>
        <v>0</v>
      </c>
      <c r="BI648" s="258">
        <f>IF(N648="nulová",J648,0)</f>
        <v>0</v>
      </c>
      <c r="BJ648" s="18" t="s">
        <v>84</v>
      </c>
      <c r="BK648" s="258">
        <f>ROUND(I648*H648,2)</f>
        <v>0</v>
      </c>
      <c r="BL648" s="18" t="s">
        <v>294</v>
      </c>
      <c r="BM648" s="257" t="s">
        <v>828</v>
      </c>
    </row>
    <row r="649" s="2" customFormat="1">
      <c r="A649" s="39"/>
      <c r="B649" s="40"/>
      <c r="C649" s="41"/>
      <c r="D649" s="259" t="s">
        <v>196</v>
      </c>
      <c r="E649" s="41"/>
      <c r="F649" s="260" t="s">
        <v>829</v>
      </c>
      <c r="G649" s="41"/>
      <c r="H649" s="41"/>
      <c r="I649" s="140"/>
      <c r="J649" s="41"/>
      <c r="K649" s="41"/>
      <c r="L649" s="45"/>
      <c r="M649" s="261"/>
      <c r="N649" s="262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196</v>
      </c>
      <c r="AU649" s="18" t="s">
        <v>90</v>
      </c>
    </row>
    <row r="650" s="12" customFormat="1" ht="22.8" customHeight="1">
      <c r="A650" s="12"/>
      <c r="B650" s="229"/>
      <c r="C650" s="230"/>
      <c r="D650" s="231" t="s">
        <v>78</v>
      </c>
      <c r="E650" s="243" t="s">
        <v>830</v>
      </c>
      <c r="F650" s="243" t="s">
        <v>831</v>
      </c>
      <c r="G650" s="230"/>
      <c r="H650" s="230"/>
      <c r="I650" s="233"/>
      <c r="J650" s="244">
        <f>BK650</f>
        <v>0</v>
      </c>
      <c r="K650" s="230"/>
      <c r="L650" s="235"/>
      <c r="M650" s="236"/>
      <c r="N650" s="237"/>
      <c r="O650" s="237"/>
      <c r="P650" s="238">
        <f>SUM(P651:P684)</f>
        <v>0</v>
      </c>
      <c r="Q650" s="237"/>
      <c r="R650" s="238">
        <f>SUM(R651:R684)</f>
        <v>0.041440000000000005</v>
      </c>
      <c r="S650" s="237"/>
      <c r="T650" s="239">
        <f>SUM(T651:T684)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40" t="s">
        <v>90</v>
      </c>
      <c r="AT650" s="241" t="s">
        <v>78</v>
      </c>
      <c r="AU650" s="241" t="s">
        <v>84</v>
      </c>
      <c r="AY650" s="240" t="s">
        <v>189</v>
      </c>
      <c r="BK650" s="242">
        <f>SUM(BK651:BK684)</f>
        <v>0</v>
      </c>
    </row>
    <row r="651" s="2" customFormat="1" ht="21.75" customHeight="1">
      <c r="A651" s="39"/>
      <c r="B651" s="40"/>
      <c r="C651" s="245" t="s">
        <v>832</v>
      </c>
      <c r="D651" s="245" t="s">
        <v>191</v>
      </c>
      <c r="E651" s="246" t="s">
        <v>833</v>
      </c>
      <c r="F651" s="247" t="s">
        <v>834</v>
      </c>
      <c r="G651" s="248" t="s">
        <v>418</v>
      </c>
      <c r="H651" s="249">
        <v>18</v>
      </c>
      <c r="I651" s="250"/>
      <c r="J651" s="251">
        <f>ROUND(I651*H651,2)</f>
        <v>0</v>
      </c>
      <c r="K651" s="252"/>
      <c r="L651" s="45"/>
      <c r="M651" s="253" t="s">
        <v>1</v>
      </c>
      <c r="N651" s="254" t="s">
        <v>44</v>
      </c>
      <c r="O651" s="92"/>
      <c r="P651" s="255">
        <f>O651*H651</f>
        <v>0</v>
      </c>
      <c r="Q651" s="255">
        <v>0.00077999999999999999</v>
      </c>
      <c r="R651" s="255">
        <f>Q651*H651</f>
        <v>0.01404</v>
      </c>
      <c r="S651" s="255">
        <v>0</v>
      </c>
      <c r="T651" s="256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57" t="s">
        <v>294</v>
      </c>
      <c r="AT651" s="257" t="s">
        <v>191</v>
      </c>
      <c r="AU651" s="257" t="s">
        <v>90</v>
      </c>
      <c r="AY651" s="18" t="s">
        <v>189</v>
      </c>
      <c r="BE651" s="258">
        <f>IF(N651="základní",J651,0)</f>
        <v>0</v>
      </c>
      <c r="BF651" s="258">
        <f>IF(N651="snížená",J651,0)</f>
        <v>0</v>
      </c>
      <c r="BG651" s="258">
        <f>IF(N651="zákl. přenesená",J651,0)</f>
        <v>0</v>
      </c>
      <c r="BH651" s="258">
        <f>IF(N651="sníž. přenesená",J651,0)</f>
        <v>0</v>
      </c>
      <c r="BI651" s="258">
        <f>IF(N651="nulová",J651,0)</f>
        <v>0</v>
      </c>
      <c r="BJ651" s="18" t="s">
        <v>84</v>
      </c>
      <c r="BK651" s="258">
        <f>ROUND(I651*H651,2)</f>
        <v>0</v>
      </c>
      <c r="BL651" s="18" t="s">
        <v>294</v>
      </c>
      <c r="BM651" s="257" t="s">
        <v>835</v>
      </c>
    </row>
    <row r="652" s="2" customFormat="1">
      <c r="A652" s="39"/>
      <c r="B652" s="40"/>
      <c r="C652" s="41"/>
      <c r="D652" s="259" t="s">
        <v>196</v>
      </c>
      <c r="E652" s="41"/>
      <c r="F652" s="260" t="s">
        <v>836</v>
      </c>
      <c r="G652" s="41"/>
      <c r="H652" s="41"/>
      <c r="I652" s="140"/>
      <c r="J652" s="41"/>
      <c r="K652" s="41"/>
      <c r="L652" s="45"/>
      <c r="M652" s="261"/>
      <c r="N652" s="262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196</v>
      </c>
      <c r="AU652" s="18" t="s">
        <v>90</v>
      </c>
    </row>
    <row r="653" s="13" customFormat="1">
      <c r="A653" s="13"/>
      <c r="B653" s="263"/>
      <c r="C653" s="264"/>
      <c r="D653" s="259" t="s">
        <v>198</v>
      </c>
      <c r="E653" s="265" t="s">
        <v>1</v>
      </c>
      <c r="F653" s="266" t="s">
        <v>837</v>
      </c>
      <c r="G653" s="264"/>
      <c r="H653" s="265" t="s">
        <v>1</v>
      </c>
      <c r="I653" s="267"/>
      <c r="J653" s="264"/>
      <c r="K653" s="264"/>
      <c r="L653" s="268"/>
      <c r="M653" s="269"/>
      <c r="N653" s="270"/>
      <c r="O653" s="270"/>
      <c r="P653" s="270"/>
      <c r="Q653" s="270"/>
      <c r="R653" s="270"/>
      <c r="S653" s="270"/>
      <c r="T653" s="27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72" t="s">
        <v>198</v>
      </c>
      <c r="AU653" s="272" t="s">
        <v>90</v>
      </c>
      <c r="AV653" s="13" t="s">
        <v>84</v>
      </c>
      <c r="AW653" s="13" t="s">
        <v>34</v>
      </c>
      <c r="AX653" s="13" t="s">
        <v>79</v>
      </c>
      <c r="AY653" s="272" t="s">
        <v>189</v>
      </c>
    </row>
    <row r="654" s="14" customFormat="1">
      <c r="A654" s="14"/>
      <c r="B654" s="273"/>
      <c r="C654" s="274"/>
      <c r="D654" s="259" t="s">
        <v>198</v>
      </c>
      <c r="E654" s="275" t="s">
        <v>1</v>
      </c>
      <c r="F654" s="276" t="s">
        <v>838</v>
      </c>
      <c r="G654" s="274"/>
      <c r="H654" s="277">
        <v>18</v>
      </c>
      <c r="I654" s="278"/>
      <c r="J654" s="274"/>
      <c r="K654" s="274"/>
      <c r="L654" s="279"/>
      <c r="M654" s="280"/>
      <c r="N654" s="281"/>
      <c r="O654" s="281"/>
      <c r="P654" s="281"/>
      <c r="Q654" s="281"/>
      <c r="R654" s="281"/>
      <c r="S654" s="281"/>
      <c r="T654" s="28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83" t="s">
        <v>198</v>
      </c>
      <c r="AU654" s="283" t="s">
        <v>90</v>
      </c>
      <c r="AV654" s="14" t="s">
        <v>90</v>
      </c>
      <c r="AW654" s="14" t="s">
        <v>34</v>
      </c>
      <c r="AX654" s="14" t="s">
        <v>79</v>
      </c>
      <c r="AY654" s="283" t="s">
        <v>189</v>
      </c>
    </row>
    <row r="655" s="15" customFormat="1">
      <c r="A655" s="15"/>
      <c r="B655" s="284"/>
      <c r="C655" s="285"/>
      <c r="D655" s="259" t="s">
        <v>198</v>
      </c>
      <c r="E655" s="286" t="s">
        <v>1</v>
      </c>
      <c r="F655" s="287" t="s">
        <v>201</v>
      </c>
      <c r="G655" s="285"/>
      <c r="H655" s="288">
        <v>18</v>
      </c>
      <c r="I655" s="289"/>
      <c r="J655" s="285"/>
      <c r="K655" s="285"/>
      <c r="L655" s="290"/>
      <c r="M655" s="291"/>
      <c r="N655" s="292"/>
      <c r="O655" s="292"/>
      <c r="P655" s="292"/>
      <c r="Q655" s="292"/>
      <c r="R655" s="292"/>
      <c r="S655" s="292"/>
      <c r="T655" s="293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94" t="s">
        <v>198</v>
      </c>
      <c r="AU655" s="294" t="s">
        <v>90</v>
      </c>
      <c r="AV655" s="15" t="s">
        <v>194</v>
      </c>
      <c r="AW655" s="15" t="s">
        <v>34</v>
      </c>
      <c r="AX655" s="15" t="s">
        <v>84</v>
      </c>
      <c r="AY655" s="294" t="s">
        <v>189</v>
      </c>
    </row>
    <row r="656" s="2" customFormat="1" ht="21.75" customHeight="1">
      <c r="A656" s="39"/>
      <c r="B656" s="40"/>
      <c r="C656" s="245" t="s">
        <v>839</v>
      </c>
      <c r="D656" s="245" t="s">
        <v>191</v>
      </c>
      <c r="E656" s="246" t="s">
        <v>840</v>
      </c>
      <c r="F656" s="247" t="s">
        <v>841</v>
      </c>
      <c r="G656" s="248" t="s">
        <v>418</v>
      </c>
      <c r="H656" s="249">
        <v>24</v>
      </c>
      <c r="I656" s="250"/>
      <c r="J656" s="251">
        <f>ROUND(I656*H656,2)</f>
        <v>0</v>
      </c>
      <c r="K656" s="252"/>
      <c r="L656" s="45"/>
      <c r="M656" s="253" t="s">
        <v>1</v>
      </c>
      <c r="N656" s="254" t="s">
        <v>44</v>
      </c>
      <c r="O656" s="92"/>
      <c r="P656" s="255">
        <f>O656*H656</f>
        <v>0</v>
      </c>
      <c r="Q656" s="255">
        <v>0.00096000000000000002</v>
      </c>
      <c r="R656" s="255">
        <f>Q656*H656</f>
        <v>0.023040000000000001</v>
      </c>
      <c r="S656" s="255">
        <v>0</v>
      </c>
      <c r="T656" s="256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57" t="s">
        <v>294</v>
      </c>
      <c r="AT656" s="257" t="s">
        <v>191</v>
      </c>
      <c r="AU656" s="257" t="s">
        <v>90</v>
      </c>
      <c r="AY656" s="18" t="s">
        <v>189</v>
      </c>
      <c r="BE656" s="258">
        <f>IF(N656="základní",J656,0)</f>
        <v>0</v>
      </c>
      <c r="BF656" s="258">
        <f>IF(N656="snížená",J656,0)</f>
        <v>0</v>
      </c>
      <c r="BG656" s="258">
        <f>IF(N656="zákl. přenesená",J656,0)</f>
        <v>0</v>
      </c>
      <c r="BH656" s="258">
        <f>IF(N656="sníž. přenesená",J656,0)</f>
        <v>0</v>
      </c>
      <c r="BI656" s="258">
        <f>IF(N656="nulová",J656,0)</f>
        <v>0</v>
      </c>
      <c r="BJ656" s="18" t="s">
        <v>84</v>
      </c>
      <c r="BK656" s="258">
        <f>ROUND(I656*H656,2)</f>
        <v>0</v>
      </c>
      <c r="BL656" s="18" t="s">
        <v>294</v>
      </c>
      <c r="BM656" s="257" t="s">
        <v>842</v>
      </c>
    </row>
    <row r="657" s="2" customFormat="1">
      <c r="A657" s="39"/>
      <c r="B657" s="40"/>
      <c r="C657" s="41"/>
      <c r="D657" s="259" t="s">
        <v>196</v>
      </c>
      <c r="E657" s="41"/>
      <c r="F657" s="260" t="s">
        <v>843</v>
      </c>
      <c r="G657" s="41"/>
      <c r="H657" s="41"/>
      <c r="I657" s="140"/>
      <c r="J657" s="41"/>
      <c r="K657" s="41"/>
      <c r="L657" s="45"/>
      <c r="M657" s="261"/>
      <c r="N657" s="262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196</v>
      </c>
      <c r="AU657" s="18" t="s">
        <v>90</v>
      </c>
    </row>
    <row r="658" s="13" customFormat="1">
      <c r="A658" s="13"/>
      <c r="B658" s="263"/>
      <c r="C658" s="264"/>
      <c r="D658" s="259" t="s">
        <v>198</v>
      </c>
      <c r="E658" s="265" t="s">
        <v>1</v>
      </c>
      <c r="F658" s="266" t="s">
        <v>844</v>
      </c>
      <c r="G658" s="264"/>
      <c r="H658" s="265" t="s">
        <v>1</v>
      </c>
      <c r="I658" s="267"/>
      <c r="J658" s="264"/>
      <c r="K658" s="264"/>
      <c r="L658" s="268"/>
      <c r="M658" s="269"/>
      <c r="N658" s="270"/>
      <c r="O658" s="270"/>
      <c r="P658" s="270"/>
      <c r="Q658" s="270"/>
      <c r="R658" s="270"/>
      <c r="S658" s="270"/>
      <c r="T658" s="27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72" t="s">
        <v>198</v>
      </c>
      <c r="AU658" s="272" t="s">
        <v>90</v>
      </c>
      <c r="AV658" s="13" t="s">
        <v>84</v>
      </c>
      <c r="AW658" s="13" t="s">
        <v>34</v>
      </c>
      <c r="AX658" s="13" t="s">
        <v>79</v>
      </c>
      <c r="AY658" s="272" t="s">
        <v>189</v>
      </c>
    </row>
    <row r="659" s="14" customFormat="1">
      <c r="A659" s="14"/>
      <c r="B659" s="273"/>
      <c r="C659" s="274"/>
      <c r="D659" s="259" t="s">
        <v>198</v>
      </c>
      <c r="E659" s="275" t="s">
        <v>1</v>
      </c>
      <c r="F659" s="276" t="s">
        <v>845</v>
      </c>
      <c r="G659" s="274"/>
      <c r="H659" s="277">
        <v>24</v>
      </c>
      <c r="I659" s="278"/>
      <c r="J659" s="274"/>
      <c r="K659" s="274"/>
      <c r="L659" s="279"/>
      <c r="M659" s="280"/>
      <c r="N659" s="281"/>
      <c r="O659" s="281"/>
      <c r="P659" s="281"/>
      <c r="Q659" s="281"/>
      <c r="R659" s="281"/>
      <c r="S659" s="281"/>
      <c r="T659" s="282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83" t="s">
        <v>198</v>
      </c>
      <c r="AU659" s="283" t="s">
        <v>90</v>
      </c>
      <c r="AV659" s="14" t="s">
        <v>90</v>
      </c>
      <c r="AW659" s="14" t="s">
        <v>34</v>
      </c>
      <c r="AX659" s="14" t="s">
        <v>79</v>
      </c>
      <c r="AY659" s="283" t="s">
        <v>189</v>
      </c>
    </row>
    <row r="660" s="15" customFormat="1">
      <c r="A660" s="15"/>
      <c r="B660" s="284"/>
      <c r="C660" s="285"/>
      <c r="D660" s="259" t="s">
        <v>198</v>
      </c>
      <c r="E660" s="286" t="s">
        <v>1</v>
      </c>
      <c r="F660" s="287" t="s">
        <v>201</v>
      </c>
      <c r="G660" s="285"/>
      <c r="H660" s="288">
        <v>24</v>
      </c>
      <c r="I660" s="289"/>
      <c r="J660" s="285"/>
      <c r="K660" s="285"/>
      <c r="L660" s="290"/>
      <c r="M660" s="291"/>
      <c r="N660" s="292"/>
      <c r="O660" s="292"/>
      <c r="P660" s="292"/>
      <c r="Q660" s="292"/>
      <c r="R660" s="292"/>
      <c r="S660" s="292"/>
      <c r="T660" s="293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94" t="s">
        <v>198</v>
      </c>
      <c r="AU660" s="294" t="s">
        <v>90</v>
      </c>
      <c r="AV660" s="15" t="s">
        <v>194</v>
      </c>
      <c r="AW660" s="15" t="s">
        <v>34</v>
      </c>
      <c r="AX660" s="15" t="s">
        <v>84</v>
      </c>
      <c r="AY660" s="294" t="s">
        <v>189</v>
      </c>
    </row>
    <row r="661" s="2" customFormat="1" ht="33" customHeight="1">
      <c r="A661" s="39"/>
      <c r="B661" s="40"/>
      <c r="C661" s="245" t="s">
        <v>846</v>
      </c>
      <c r="D661" s="245" t="s">
        <v>191</v>
      </c>
      <c r="E661" s="246" t="s">
        <v>847</v>
      </c>
      <c r="F661" s="247" t="s">
        <v>848</v>
      </c>
      <c r="G661" s="248" t="s">
        <v>418</v>
      </c>
      <c r="H661" s="249">
        <v>18</v>
      </c>
      <c r="I661" s="250"/>
      <c r="J661" s="251">
        <f>ROUND(I661*H661,2)</f>
        <v>0</v>
      </c>
      <c r="K661" s="252"/>
      <c r="L661" s="45"/>
      <c r="M661" s="253" t="s">
        <v>1</v>
      </c>
      <c r="N661" s="254" t="s">
        <v>44</v>
      </c>
      <c r="O661" s="92"/>
      <c r="P661" s="255">
        <f>O661*H661</f>
        <v>0</v>
      </c>
      <c r="Q661" s="255">
        <v>6.9999999999999994E-05</v>
      </c>
      <c r="R661" s="255">
        <f>Q661*H661</f>
        <v>0.0012599999999999998</v>
      </c>
      <c r="S661" s="255">
        <v>0</v>
      </c>
      <c r="T661" s="256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57" t="s">
        <v>294</v>
      </c>
      <c r="AT661" s="257" t="s">
        <v>191</v>
      </c>
      <c r="AU661" s="257" t="s">
        <v>90</v>
      </c>
      <c r="AY661" s="18" t="s">
        <v>189</v>
      </c>
      <c r="BE661" s="258">
        <f>IF(N661="základní",J661,0)</f>
        <v>0</v>
      </c>
      <c r="BF661" s="258">
        <f>IF(N661="snížená",J661,0)</f>
        <v>0</v>
      </c>
      <c r="BG661" s="258">
        <f>IF(N661="zákl. přenesená",J661,0)</f>
        <v>0</v>
      </c>
      <c r="BH661" s="258">
        <f>IF(N661="sníž. přenesená",J661,0)</f>
        <v>0</v>
      </c>
      <c r="BI661" s="258">
        <f>IF(N661="nulová",J661,0)</f>
        <v>0</v>
      </c>
      <c r="BJ661" s="18" t="s">
        <v>84</v>
      </c>
      <c r="BK661" s="258">
        <f>ROUND(I661*H661,2)</f>
        <v>0</v>
      </c>
      <c r="BL661" s="18" t="s">
        <v>294</v>
      </c>
      <c r="BM661" s="257" t="s">
        <v>849</v>
      </c>
    </row>
    <row r="662" s="2" customFormat="1">
      <c r="A662" s="39"/>
      <c r="B662" s="40"/>
      <c r="C662" s="41"/>
      <c r="D662" s="259" t="s">
        <v>196</v>
      </c>
      <c r="E662" s="41"/>
      <c r="F662" s="260" t="s">
        <v>850</v>
      </c>
      <c r="G662" s="41"/>
      <c r="H662" s="41"/>
      <c r="I662" s="140"/>
      <c r="J662" s="41"/>
      <c r="K662" s="41"/>
      <c r="L662" s="45"/>
      <c r="M662" s="261"/>
      <c r="N662" s="262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196</v>
      </c>
      <c r="AU662" s="18" t="s">
        <v>90</v>
      </c>
    </row>
    <row r="663" s="2" customFormat="1" ht="33" customHeight="1">
      <c r="A663" s="39"/>
      <c r="B663" s="40"/>
      <c r="C663" s="245" t="s">
        <v>851</v>
      </c>
      <c r="D663" s="245" t="s">
        <v>191</v>
      </c>
      <c r="E663" s="246" t="s">
        <v>852</v>
      </c>
      <c r="F663" s="247" t="s">
        <v>853</v>
      </c>
      <c r="G663" s="248" t="s">
        <v>418</v>
      </c>
      <c r="H663" s="249">
        <v>24</v>
      </c>
      <c r="I663" s="250"/>
      <c r="J663" s="251">
        <f>ROUND(I663*H663,2)</f>
        <v>0</v>
      </c>
      <c r="K663" s="252"/>
      <c r="L663" s="45"/>
      <c r="M663" s="253" t="s">
        <v>1</v>
      </c>
      <c r="N663" s="254" t="s">
        <v>44</v>
      </c>
      <c r="O663" s="92"/>
      <c r="P663" s="255">
        <f>O663*H663</f>
        <v>0</v>
      </c>
      <c r="Q663" s="255">
        <v>9.0000000000000006E-05</v>
      </c>
      <c r="R663" s="255">
        <f>Q663*H663</f>
        <v>0.00216</v>
      </c>
      <c r="S663" s="255">
        <v>0</v>
      </c>
      <c r="T663" s="256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57" t="s">
        <v>294</v>
      </c>
      <c r="AT663" s="257" t="s">
        <v>191</v>
      </c>
      <c r="AU663" s="257" t="s">
        <v>90</v>
      </c>
      <c r="AY663" s="18" t="s">
        <v>189</v>
      </c>
      <c r="BE663" s="258">
        <f>IF(N663="základní",J663,0)</f>
        <v>0</v>
      </c>
      <c r="BF663" s="258">
        <f>IF(N663="snížená",J663,0)</f>
        <v>0</v>
      </c>
      <c r="BG663" s="258">
        <f>IF(N663="zákl. přenesená",J663,0)</f>
        <v>0</v>
      </c>
      <c r="BH663" s="258">
        <f>IF(N663="sníž. přenesená",J663,0)</f>
        <v>0</v>
      </c>
      <c r="BI663" s="258">
        <f>IF(N663="nulová",J663,0)</f>
        <v>0</v>
      </c>
      <c r="BJ663" s="18" t="s">
        <v>84</v>
      </c>
      <c r="BK663" s="258">
        <f>ROUND(I663*H663,2)</f>
        <v>0</v>
      </c>
      <c r="BL663" s="18" t="s">
        <v>294</v>
      </c>
      <c r="BM663" s="257" t="s">
        <v>854</v>
      </c>
    </row>
    <row r="664" s="2" customFormat="1">
      <c r="A664" s="39"/>
      <c r="B664" s="40"/>
      <c r="C664" s="41"/>
      <c r="D664" s="259" t="s">
        <v>196</v>
      </c>
      <c r="E664" s="41"/>
      <c r="F664" s="260" t="s">
        <v>855</v>
      </c>
      <c r="G664" s="41"/>
      <c r="H664" s="41"/>
      <c r="I664" s="140"/>
      <c r="J664" s="41"/>
      <c r="K664" s="41"/>
      <c r="L664" s="45"/>
      <c r="M664" s="261"/>
      <c r="N664" s="262"/>
      <c r="O664" s="92"/>
      <c r="P664" s="92"/>
      <c r="Q664" s="92"/>
      <c r="R664" s="92"/>
      <c r="S664" s="92"/>
      <c r="T664" s="93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196</v>
      </c>
      <c r="AU664" s="18" t="s">
        <v>90</v>
      </c>
    </row>
    <row r="665" s="2" customFormat="1" ht="16.5" customHeight="1">
      <c r="A665" s="39"/>
      <c r="B665" s="40"/>
      <c r="C665" s="245" t="s">
        <v>856</v>
      </c>
      <c r="D665" s="245" t="s">
        <v>191</v>
      </c>
      <c r="E665" s="246" t="s">
        <v>857</v>
      </c>
      <c r="F665" s="247" t="s">
        <v>858</v>
      </c>
      <c r="G665" s="248" t="s">
        <v>260</v>
      </c>
      <c r="H665" s="249">
        <v>3</v>
      </c>
      <c r="I665" s="250"/>
      <c r="J665" s="251">
        <f>ROUND(I665*H665,2)</f>
        <v>0</v>
      </c>
      <c r="K665" s="252"/>
      <c r="L665" s="45"/>
      <c r="M665" s="253" t="s">
        <v>1</v>
      </c>
      <c r="N665" s="254" t="s">
        <v>44</v>
      </c>
      <c r="O665" s="92"/>
      <c r="P665" s="255">
        <f>O665*H665</f>
        <v>0</v>
      </c>
      <c r="Q665" s="255">
        <v>0</v>
      </c>
      <c r="R665" s="255">
        <f>Q665*H665</f>
        <v>0</v>
      </c>
      <c r="S665" s="255">
        <v>0</v>
      </c>
      <c r="T665" s="256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57" t="s">
        <v>294</v>
      </c>
      <c r="AT665" s="257" t="s">
        <v>191</v>
      </c>
      <c r="AU665" s="257" t="s">
        <v>90</v>
      </c>
      <c r="AY665" s="18" t="s">
        <v>189</v>
      </c>
      <c r="BE665" s="258">
        <f>IF(N665="základní",J665,0)</f>
        <v>0</v>
      </c>
      <c r="BF665" s="258">
        <f>IF(N665="snížená",J665,0)</f>
        <v>0</v>
      </c>
      <c r="BG665" s="258">
        <f>IF(N665="zákl. přenesená",J665,0)</f>
        <v>0</v>
      </c>
      <c r="BH665" s="258">
        <f>IF(N665="sníž. přenesená",J665,0)</f>
        <v>0</v>
      </c>
      <c r="BI665" s="258">
        <f>IF(N665="nulová",J665,0)</f>
        <v>0</v>
      </c>
      <c r="BJ665" s="18" t="s">
        <v>84</v>
      </c>
      <c r="BK665" s="258">
        <f>ROUND(I665*H665,2)</f>
        <v>0</v>
      </c>
      <c r="BL665" s="18" t="s">
        <v>294</v>
      </c>
      <c r="BM665" s="257" t="s">
        <v>859</v>
      </c>
    </row>
    <row r="666" s="2" customFormat="1">
      <c r="A666" s="39"/>
      <c r="B666" s="40"/>
      <c r="C666" s="41"/>
      <c r="D666" s="259" t="s">
        <v>196</v>
      </c>
      <c r="E666" s="41"/>
      <c r="F666" s="260" t="s">
        <v>860</v>
      </c>
      <c r="G666" s="41"/>
      <c r="H666" s="41"/>
      <c r="I666" s="140"/>
      <c r="J666" s="41"/>
      <c r="K666" s="41"/>
      <c r="L666" s="45"/>
      <c r="M666" s="261"/>
      <c r="N666" s="262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196</v>
      </c>
      <c r="AU666" s="18" t="s">
        <v>90</v>
      </c>
    </row>
    <row r="667" s="2" customFormat="1" ht="21.75" customHeight="1">
      <c r="A667" s="39"/>
      <c r="B667" s="40"/>
      <c r="C667" s="245" t="s">
        <v>861</v>
      </c>
      <c r="D667" s="245" t="s">
        <v>191</v>
      </c>
      <c r="E667" s="246" t="s">
        <v>862</v>
      </c>
      <c r="F667" s="247" t="s">
        <v>863</v>
      </c>
      <c r="G667" s="248" t="s">
        <v>260</v>
      </c>
      <c r="H667" s="249">
        <v>1</v>
      </c>
      <c r="I667" s="250"/>
      <c r="J667" s="251">
        <f>ROUND(I667*H667,2)</f>
        <v>0</v>
      </c>
      <c r="K667" s="252"/>
      <c r="L667" s="45"/>
      <c r="M667" s="253" t="s">
        <v>1</v>
      </c>
      <c r="N667" s="254" t="s">
        <v>44</v>
      </c>
      <c r="O667" s="92"/>
      <c r="P667" s="255">
        <f>O667*H667</f>
        <v>0</v>
      </c>
      <c r="Q667" s="255">
        <v>0</v>
      </c>
      <c r="R667" s="255">
        <f>Q667*H667</f>
        <v>0</v>
      </c>
      <c r="S667" s="255">
        <v>0</v>
      </c>
      <c r="T667" s="256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57" t="s">
        <v>294</v>
      </c>
      <c r="AT667" s="257" t="s">
        <v>191</v>
      </c>
      <c r="AU667" s="257" t="s">
        <v>90</v>
      </c>
      <c r="AY667" s="18" t="s">
        <v>189</v>
      </c>
      <c r="BE667" s="258">
        <f>IF(N667="základní",J667,0)</f>
        <v>0</v>
      </c>
      <c r="BF667" s="258">
        <f>IF(N667="snížená",J667,0)</f>
        <v>0</v>
      </c>
      <c r="BG667" s="258">
        <f>IF(N667="zákl. přenesená",J667,0)</f>
        <v>0</v>
      </c>
      <c r="BH667" s="258">
        <f>IF(N667="sníž. přenesená",J667,0)</f>
        <v>0</v>
      </c>
      <c r="BI667" s="258">
        <f>IF(N667="nulová",J667,0)</f>
        <v>0</v>
      </c>
      <c r="BJ667" s="18" t="s">
        <v>84</v>
      </c>
      <c r="BK667" s="258">
        <f>ROUND(I667*H667,2)</f>
        <v>0</v>
      </c>
      <c r="BL667" s="18" t="s">
        <v>294</v>
      </c>
      <c r="BM667" s="257" t="s">
        <v>864</v>
      </c>
    </row>
    <row r="668" s="2" customFormat="1">
      <c r="A668" s="39"/>
      <c r="B668" s="40"/>
      <c r="C668" s="41"/>
      <c r="D668" s="259" t="s">
        <v>196</v>
      </c>
      <c r="E668" s="41"/>
      <c r="F668" s="260" t="s">
        <v>865</v>
      </c>
      <c r="G668" s="41"/>
      <c r="H668" s="41"/>
      <c r="I668" s="140"/>
      <c r="J668" s="41"/>
      <c r="K668" s="41"/>
      <c r="L668" s="45"/>
      <c r="M668" s="261"/>
      <c r="N668" s="262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196</v>
      </c>
      <c r="AU668" s="18" t="s">
        <v>90</v>
      </c>
    </row>
    <row r="669" s="2" customFormat="1" ht="16.5" customHeight="1">
      <c r="A669" s="39"/>
      <c r="B669" s="40"/>
      <c r="C669" s="245" t="s">
        <v>866</v>
      </c>
      <c r="D669" s="245" t="s">
        <v>191</v>
      </c>
      <c r="E669" s="246" t="s">
        <v>867</v>
      </c>
      <c r="F669" s="247" t="s">
        <v>868</v>
      </c>
      <c r="G669" s="248" t="s">
        <v>260</v>
      </c>
      <c r="H669" s="249">
        <v>1</v>
      </c>
      <c r="I669" s="250"/>
      <c r="J669" s="251">
        <f>ROUND(I669*H669,2)</f>
        <v>0</v>
      </c>
      <c r="K669" s="252"/>
      <c r="L669" s="45"/>
      <c r="M669" s="253" t="s">
        <v>1</v>
      </c>
      <c r="N669" s="254" t="s">
        <v>44</v>
      </c>
      <c r="O669" s="92"/>
      <c r="P669" s="255">
        <f>O669*H669</f>
        <v>0</v>
      </c>
      <c r="Q669" s="255">
        <v>0</v>
      </c>
      <c r="R669" s="255">
        <f>Q669*H669</f>
        <v>0</v>
      </c>
      <c r="S669" s="255">
        <v>0</v>
      </c>
      <c r="T669" s="256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57" t="s">
        <v>294</v>
      </c>
      <c r="AT669" s="257" t="s">
        <v>191</v>
      </c>
      <c r="AU669" s="257" t="s">
        <v>90</v>
      </c>
      <c r="AY669" s="18" t="s">
        <v>189</v>
      </c>
      <c r="BE669" s="258">
        <f>IF(N669="základní",J669,0)</f>
        <v>0</v>
      </c>
      <c r="BF669" s="258">
        <f>IF(N669="snížená",J669,0)</f>
        <v>0</v>
      </c>
      <c r="BG669" s="258">
        <f>IF(N669="zákl. přenesená",J669,0)</f>
        <v>0</v>
      </c>
      <c r="BH669" s="258">
        <f>IF(N669="sníž. přenesená",J669,0)</f>
        <v>0</v>
      </c>
      <c r="BI669" s="258">
        <f>IF(N669="nulová",J669,0)</f>
        <v>0</v>
      </c>
      <c r="BJ669" s="18" t="s">
        <v>84</v>
      </c>
      <c r="BK669" s="258">
        <f>ROUND(I669*H669,2)</f>
        <v>0</v>
      </c>
      <c r="BL669" s="18" t="s">
        <v>294</v>
      </c>
      <c r="BM669" s="257" t="s">
        <v>869</v>
      </c>
    </row>
    <row r="670" s="2" customFormat="1">
      <c r="A670" s="39"/>
      <c r="B670" s="40"/>
      <c r="C670" s="41"/>
      <c r="D670" s="259" t="s">
        <v>196</v>
      </c>
      <c r="E670" s="41"/>
      <c r="F670" s="260" t="s">
        <v>868</v>
      </c>
      <c r="G670" s="41"/>
      <c r="H670" s="41"/>
      <c r="I670" s="140"/>
      <c r="J670" s="41"/>
      <c r="K670" s="41"/>
      <c r="L670" s="45"/>
      <c r="M670" s="261"/>
      <c r="N670" s="262"/>
      <c r="O670" s="92"/>
      <c r="P670" s="92"/>
      <c r="Q670" s="92"/>
      <c r="R670" s="92"/>
      <c r="S670" s="92"/>
      <c r="T670" s="93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196</v>
      </c>
      <c r="AU670" s="18" t="s">
        <v>90</v>
      </c>
    </row>
    <row r="671" s="2" customFormat="1" ht="16.5" customHeight="1">
      <c r="A671" s="39"/>
      <c r="B671" s="40"/>
      <c r="C671" s="245" t="s">
        <v>870</v>
      </c>
      <c r="D671" s="245" t="s">
        <v>191</v>
      </c>
      <c r="E671" s="246" t="s">
        <v>871</v>
      </c>
      <c r="F671" s="247" t="s">
        <v>872</v>
      </c>
      <c r="G671" s="248" t="s">
        <v>260</v>
      </c>
      <c r="H671" s="249">
        <v>1</v>
      </c>
      <c r="I671" s="250"/>
      <c r="J671" s="251">
        <f>ROUND(I671*H671,2)</f>
        <v>0</v>
      </c>
      <c r="K671" s="252"/>
      <c r="L671" s="45"/>
      <c r="M671" s="253" t="s">
        <v>1</v>
      </c>
      <c r="N671" s="254" t="s">
        <v>44</v>
      </c>
      <c r="O671" s="92"/>
      <c r="P671" s="255">
        <f>O671*H671</f>
        <v>0</v>
      </c>
      <c r="Q671" s="255">
        <v>0.00017000000000000001</v>
      </c>
      <c r="R671" s="255">
        <f>Q671*H671</f>
        <v>0.00017000000000000001</v>
      </c>
      <c r="S671" s="255">
        <v>0</v>
      </c>
      <c r="T671" s="256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57" t="s">
        <v>294</v>
      </c>
      <c r="AT671" s="257" t="s">
        <v>191</v>
      </c>
      <c r="AU671" s="257" t="s">
        <v>90</v>
      </c>
      <c r="AY671" s="18" t="s">
        <v>189</v>
      </c>
      <c r="BE671" s="258">
        <f>IF(N671="základní",J671,0)</f>
        <v>0</v>
      </c>
      <c r="BF671" s="258">
        <f>IF(N671="snížená",J671,0)</f>
        <v>0</v>
      </c>
      <c r="BG671" s="258">
        <f>IF(N671="zákl. přenesená",J671,0)</f>
        <v>0</v>
      </c>
      <c r="BH671" s="258">
        <f>IF(N671="sníž. přenesená",J671,0)</f>
        <v>0</v>
      </c>
      <c r="BI671" s="258">
        <f>IF(N671="nulová",J671,0)</f>
        <v>0</v>
      </c>
      <c r="BJ671" s="18" t="s">
        <v>84</v>
      </c>
      <c r="BK671" s="258">
        <f>ROUND(I671*H671,2)</f>
        <v>0</v>
      </c>
      <c r="BL671" s="18" t="s">
        <v>294</v>
      </c>
      <c r="BM671" s="257" t="s">
        <v>873</v>
      </c>
    </row>
    <row r="672" s="2" customFormat="1">
      <c r="A672" s="39"/>
      <c r="B672" s="40"/>
      <c r="C672" s="41"/>
      <c r="D672" s="259" t="s">
        <v>196</v>
      </c>
      <c r="E672" s="41"/>
      <c r="F672" s="260" t="s">
        <v>874</v>
      </c>
      <c r="G672" s="41"/>
      <c r="H672" s="41"/>
      <c r="I672" s="140"/>
      <c r="J672" s="41"/>
      <c r="K672" s="41"/>
      <c r="L672" s="45"/>
      <c r="M672" s="261"/>
      <c r="N672" s="262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196</v>
      </c>
      <c r="AU672" s="18" t="s">
        <v>90</v>
      </c>
    </row>
    <row r="673" s="2" customFormat="1" ht="16.5" customHeight="1">
      <c r="A673" s="39"/>
      <c r="B673" s="40"/>
      <c r="C673" s="245" t="s">
        <v>875</v>
      </c>
      <c r="D673" s="245" t="s">
        <v>191</v>
      </c>
      <c r="E673" s="246" t="s">
        <v>876</v>
      </c>
      <c r="F673" s="247" t="s">
        <v>877</v>
      </c>
      <c r="G673" s="248" t="s">
        <v>260</v>
      </c>
      <c r="H673" s="249">
        <v>1</v>
      </c>
      <c r="I673" s="250"/>
      <c r="J673" s="251">
        <f>ROUND(I673*H673,2)</f>
        <v>0</v>
      </c>
      <c r="K673" s="252"/>
      <c r="L673" s="45"/>
      <c r="M673" s="253" t="s">
        <v>1</v>
      </c>
      <c r="N673" s="254" t="s">
        <v>44</v>
      </c>
      <c r="O673" s="92"/>
      <c r="P673" s="255">
        <f>O673*H673</f>
        <v>0</v>
      </c>
      <c r="Q673" s="255">
        <v>0.00023000000000000001</v>
      </c>
      <c r="R673" s="255">
        <f>Q673*H673</f>
        <v>0.00023000000000000001</v>
      </c>
      <c r="S673" s="255">
        <v>0</v>
      </c>
      <c r="T673" s="256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57" t="s">
        <v>294</v>
      </c>
      <c r="AT673" s="257" t="s">
        <v>191</v>
      </c>
      <c r="AU673" s="257" t="s">
        <v>90</v>
      </c>
      <c r="AY673" s="18" t="s">
        <v>189</v>
      </c>
      <c r="BE673" s="258">
        <f>IF(N673="základní",J673,0)</f>
        <v>0</v>
      </c>
      <c r="BF673" s="258">
        <f>IF(N673="snížená",J673,0)</f>
        <v>0</v>
      </c>
      <c r="BG673" s="258">
        <f>IF(N673="zákl. přenesená",J673,0)</f>
        <v>0</v>
      </c>
      <c r="BH673" s="258">
        <f>IF(N673="sníž. přenesená",J673,0)</f>
        <v>0</v>
      </c>
      <c r="BI673" s="258">
        <f>IF(N673="nulová",J673,0)</f>
        <v>0</v>
      </c>
      <c r="BJ673" s="18" t="s">
        <v>84</v>
      </c>
      <c r="BK673" s="258">
        <f>ROUND(I673*H673,2)</f>
        <v>0</v>
      </c>
      <c r="BL673" s="18" t="s">
        <v>294</v>
      </c>
      <c r="BM673" s="257" t="s">
        <v>878</v>
      </c>
    </row>
    <row r="674" s="2" customFormat="1">
      <c r="A674" s="39"/>
      <c r="B674" s="40"/>
      <c r="C674" s="41"/>
      <c r="D674" s="259" t="s">
        <v>196</v>
      </c>
      <c r="E674" s="41"/>
      <c r="F674" s="260" t="s">
        <v>879</v>
      </c>
      <c r="G674" s="41"/>
      <c r="H674" s="41"/>
      <c r="I674" s="140"/>
      <c r="J674" s="41"/>
      <c r="K674" s="41"/>
      <c r="L674" s="45"/>
      <c r="M674" s="261"/>
      <c r="N674" s="262"/>
      <c r="O674" s="92"/>
      <c r="P674" s="92"/>
      <c r="Q674" s="92"/>
      <c r="R674" s="92"/>
      <c r="S674" s="92"/>
      <c r="T674" s="93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196</v>
      </c>
      <c r="AU674" s="18" t="s">
        <v>90</v>
      </c>
    </row>
    <row r="675" s="2" customFormat="1" ht="21.75" customHeight="1">
      <c r="A675" s="39"/>
      <c r="B675" s="40"/>
      <c r="C675" s="245" t="s">
        <v>880</v>
      </c>
      <c r="D675" s="245" t="s">
        <v>191</v>
      </c>
      <c r="E675" s="246" t="s">
        <v>881</v>
      </c>
      <c r="F675" s="247" t="s">
        <v>882</v>
      </c>
      <c r="G675" s="248" t="s">
        <v>260</v>
      </c>
      <c r="H675" s="249">
        <v>2</v>
      </c>
      <c r="I675" s="250"/>
      <c r="J675" s="251">
        <f>ROUND(I675*H675,2)</f>
        <v>0</v>
      </c>
      <c r="K675" s="252"/>
      <c r="L675" s="45"/>
      <c r="M675" s="253" t="s">
        <v>1</v>
      </c>
      <c r="N675" s="254" t="s">
        <v>44</v>
      </c>
      <c r="O675" s="92"/>
      <c r="P675" s="255">
        <f>O675*H675</f>
        <v>0</v>
      </c>
      <c r="Q675" s="255">
        <v>2.0000000000000002E-05</v>
      </c>
      <c r="R675" s="255">
        <f>Q675*H675</f>
        <v>4.0000000000000003E-05</v>
      </c>
      <c r="S675" s="255">
        <v>0</v>
      </c>
      <c r="T675" s="256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57" t="s">
        <v>294</v>
      </c>
      <c r="AT675" s="257" t="s">
        <v>191</v>
      </c>
      <c r="AU675" s="257" t="s">
        <v>90</v>
      </c>
      <c r="AY675" s="18" t="s">
        <v>189</v>
      </c>
      <c r="BE675" s="258">
        <f>IF(N675="základní",J675,0)</f>
        <v>0</v>
      </c>
      <c r="BF675" s="258">
        <f>IF(N675="snížená",J675,0)</f>
        <v>0</v>
      </c>
      <c r="BG675" s="258">
        <f>IF(N675="zákl. přenesená",J675,0)</f>
        <v>0</v>
      </c>
      <c r="BH675" s="258">
        <f>IF(N675="sníž. přenesená",J675,0)</f>
        <v>0</v>
      </c>
      <c r="BI675" s="258">
        <f>IF(N675="nulová",J675,0)</f>
        <v>0</v>
      </c>
      <c r="BJ675" s="18" t="s">
        <v>84</v>
      </c>
      <c r="BK675" s="258">
        <f>ROUND(I675*H675,2)</f>
        <v>0</v>
      </c>
      <c r="BL675" s="18" t="s">
        <v>294</v>
      </c>
      <c r="BM675" s="257" t="s">
        <v>883</v>
      </c>
    </row>
    <row r="676" s="2" customFormat="1">
      <c r="A676" s="39"/>
      <c r="B676" s="40"/>
      <c r="C676" s="41"/>
      <c r="D676" s="259" t="s">
        <v>196</v>
      </c>
      <c r="E676" s="41"/>
      <c r="F676" s="260" t="s">
        <v>884</v>
      </c>
      <c r="G676" s="41"/>
      <c r="H676" s="41"/>
      <c r="I676" s="140"/>
      <c r="J676" s="41"/>
      <c r="K676" s="41"/>
      <c r="L676" s="45"/>
      <c r="M676" s="261"/>
      <c r="N676" s="262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196</v>
      </c>
      <c r="AU676" s="18" t="s">
        <v>90</v>
      </c>
    </row>
    <row r="677" s="2" customFormat="1" ht="21.75" customHeight="1">
      <c r="A677" s="39"/>
      <c r="B677" s="40"/>
      <c r="C677" s="295" t="s">
        <v>885</v>
      </c>
      <c r="D677" s="295" t="s">
        <v>242</v>
      </c>
      <c r="E677" s="296" t="s">
        <v>886</v>
      </c>
      <c r="F677" s="297" t="s">
        <v>887</v>
      </c>
      <c r="G677" s="298" t="s">
        <v>260</v>
      </c>
      <c r="H677" s="299">
        <v>1</v>
      </c>
      <c r="I677" s="300"/>
      <c r="J677" s="301">
        <f>ROUND(I677*H677,2)</f>
        <v>0</v>
      </c>
      <c r="K677" s="302"/>
      <c r="L677" s="303"/>
      <c r="M677" s="304" t="s">
        <v>1</v>
      </c>
      <c r="N677" s="305" t="s">
        <v>44</v>
      </c>
      <c r="O677" s="92"/>
      <c r="P677" s="255">
        <f>O677*H677</f>
        <v>0</v>
      </c>
      <c r="Q677" s="255">
        <v>0.00019000000000000001</v>
      </c>
      <c r="R677" s="255">
        <f>Q677*H677</f>
        <v>0.00019000000000000001</v>
      </c>
      <c r="S677" s="255">
        <v>0</v>
      </c>
      <c r="T677" s="256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57" t="s">
        <v>453</v>
      </c>
      <c r="AT677" s="257" t="s">
        <v>242</v>
      </c>
      <c r="AU677" s="257" t="s">
        <v>90</v>
      </c>
      <c r="AY677" s="18" t="s">
        <v>189</v>
      </c>
      <c r="BE677" s="258">
        <f>IF(N677="základní",J677,0)</f>
        <v>0</v>
      </c>
      <c r="BF677" s="258">
        <f>IF(N677="snížená",J677,0)</f>
        <v>0</v>
      </c>
      <c r="BG677" s="258">
        <f>IF(N677="zákl. přenesená",J677,0)</f>
        <v>0</v>
      </c>
      <c r="BH677" s="258">
        <f>IF(N677="sníž. přenesená",J677,0)</f>
        <v>0</v>
      </c>
      <c r="BI677" s="258">
        <f>IF(N677="nulová",J677,0)</f>
        <v>0</v>
      </c>
      <c r="BJ677" s="18" t="s">
        <v>84</v>
      </c>
      <c r="BK677" s="258">
        <f>ROUND(I677*H677,2)</f>
        <v>0</v>
      </c>
      <c r="BL677" s="18" t="s">
        <v>294</v>
      </c>
      <c r="BM677" s="257" t="s">
        <v>888</v>
      </c>
    </row>
    <row r="678" s="2" customFormat="1">
      <c r="A678" s="39"/>
      <c r="B678" s="40"/>
      <c r="C678" s="41"/>
      <c r="D678" s="259" t="s">
        <v>196</v>
      </c>
      <c r="E678" s="41"/>
      <c r="F678" s="260" t="s">
        <v>887</v>
      </c>
      <c r="G678" s="41"/>
      <c r="H678" s="41"/>
      <c r="I678" s="140"/>
      <c r="J678" s="41"/>
      <c r="K678" s="41"/>
      <c r="L678" s="45"/>
      <c r="M678" s="261"/>
      <c r="N678" s="262"/>
      <c r="O678" s="92"/>
      <c r="P678" s="92"/>
      <c r="Q678" s="92"/>
      <c r="R678" s="92"/>
      <c r="S678" s="92"/>
      <c r="T678" s="93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196</v>
      </c>
      <c r="AU678" s="18" t="s">
        <v>90</v>
      </c>
    </row>
    <row r="679" s="2" customFormat="1" ht="16.5" customHeight="1">
      <c r="A679" s="39"/>
      <c r="B679" s="40"/>
      <c r="C679" s="295" t="s">
        <v>889</v>
      </c>
      <c r="D679" s="295" t="s">
        <v>242</v>
      </c>
      <c r="E679" s="296" t="s">
        <v>890</v>
      </c>
      <c r="F679" s="297" t="s">
        <v>891</v>
      </c>
      <c r="G679" s="298" t="s">
        <v>260</v>
      </c>
      <c r="H679" s="299">
        <v>1</v>
      </c>
      <c r="I679" s="300"/>
      <c r="J679" s="301">
        <f>ROUND(I679*H679,2)</f>
        <v>0</v>
      </c>
      <c r="K679" s="302"/>
      <c r="L679" s="303"/>
      <c r="M679" s="304" t="s">
        <v>1</v>
      </c>
      <c r="N679" s="305" t="s">
        <v>44</v>
      </c>
      <c r="O679" s="92"/>
      <c r="P679" s="255">
        <f>O679*H679</f>
        <v>0</v>
      </c>
      <c r="Q679" s="255">
        <v>0.00019000000000000001</v>
      </c>
      <c r="R679" s="255">
        <f>Q679*H679</f>
        <v>0.00019000000000000001</v>
      </c>
      <c r="S679" s="255">
        <v>0</v>
      </c>
      <c r="T679" s="256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57" t="s">
        <v>453</v>
      </c>
      <c r="AT679" s="257" t="s">
        <v>242</v>
      </c>
      <c r="AU679" s="257" t="s">
        <v>90</v>
      </c>
      <c r="AY679" s="18" t="s">
        <v>189</v>
      </c>
      <c r="BE679" s="258">
        <f>IF(N679="základní",J679,0)</f>
        <v>0</v>
      </c>
      <c r="BF679" s="258">
        <f>IF(N679="snížená",J679,0)</f>
        <v>0</v>
      </c>
      <c r="BG679" s="258">
        <f>IF(N679="zákl. přenesená",J679,0)</f>
        <v>0</v>
      </c>
      <c r="BH679" s="258">
        <f>IF(N679="sníž. přenesená",J679,0)</f>
        <v>0</v>
      </c>
      <c r="BI679" s="258">
        <f>IF(N679="nulová",J679,0)</f>
        <v>0</v>
      </c>
      <c r="BJ679" s="18" t="s">
        <v>84</v>
      </c>
      <c r="BK679" s="258">
        <f>ROUND(I679*H679,2)</f>
        <v>0</v>
      </c>
      <c r="BL679" s="18" t="s">
        <v>294</v>
      </c>
      <c r="BM679" s="257" t="s">
        <v>892</v>
      </c>
    </row>
    <row r="680" s="2" customFormat="1">
      <c r="A680" s="39"/>
      <c r="B680" s="40"/>
      <c r="C680" s="41"/>
      <c r="D680" s="259" t="s">
        <v>196</v>
      </c>
      <c r="E680" s="41"/>
      <c r="F680" s="260" t="s">
        <v>891</v>
      </c>
      <c r="G680" s="41"/>
      <c r="H680" s="41"/>
      <c r="I680" s="140"/>
      <c r="J680" s="41"/>
      <c r="K680" s="41"/>
      <c r="L680" s="45"/>
      <c r="M680" s="261"/>
      <c r="N680" s="262"/>
      <c r="O680" s="92"/>
      <c r="P680" s="92"/>
      <c r="Q680" s="92"/>
      <c r="R680" s="92"/>
      <c r="S680" s="92"/>
      <c r="T680" s="93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196</v>
      </c>
      <c r="AU680" s="18" t="s">
        <v>90</v>
      </c>
    </row>
    <row r="681" s="2" customFormat="1" ht="16.5" customHeight="1">
      <c r="A681" s="39"/>
      <c r="B681" s="40"/>
      <c r="C681" s="245" t="s">
        <v>893</v>
      </c>
      <c r="D681" s="245" t="s">
        <v>191</v>
      </c>
      <c r="E681" s="246" t="s">
        <v>894</v>
      </c>
      <c r="F681" s="247" t="s">
        <v>895</v>
      </c>
      <c r="G681" s="248" t="s">
        <v>418</v>
      </c>
      <c r="H681" s="249">
        <v>12</v>
      </c>
      <c r="I681" s="250"/>
      <c r="J681" s="251">
        <f>ROUND(I681*H681,2)</f>
        <v>0</v>
      </c>
      <c r="K681" s="252"/>
      <c r="L681" s="45"/>
      <c r="M681" s="253" t="s">
        <v>1</v>
      </c>
      <c r="N681" s="254" t="s">
        <v>44</v>
      </c>
      <c r="O681" s="92"/>
      <c r="P681" s="255">
        <f>O681*H681</f>
        <v>0</v>
      </c>
      <c r="Q681" s="255">
        <v>1.0000000000000001E-05</v>
      </c>
      <c r="R681" s="255">
        <f>Q681*H681</f>
        <v>0.00012000000000000002</v>
      </c>
      <c r="S681" s="255">
        <v>0</v>
      </c>
      <c r="T681" s="256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57" t="s">
        <v>194</v>
      </c>
      <c r="AT681" s="257" t="s">
        <v>191</v>
      </c>
      <c r="AU681" s="257" t="s">
        <v>90</v>
      </c>
      <c r="AY681" s="18" t="s">
        <v>189</v>
      </c>
      <c r="BE681" s="258">
        <f>IF(N681="základní",J681,0)</f>
        <v>0</v>
      </c>
      <c r="BF681" s="258">
        <f>IF(N681="snížená",J681,0)</f>
        <v>0</v>
      </c>
      <c r="BG681" s="258">
        <f>IF(N681="zákl. přenesená",J681,0)</f>
        <v>0</v>
      </c>
      <c r="BH681" s="258">
        <f>IF(N681="sníž. přenesená",J681,0)</f>
        <v>0</v>
      </c>
      <c r="BI681" s="258">
        <f>IF(N681="nulová",J681,0)</f>
        <v>0</v>
      </c>
      <c r="BJ681" s="18" t="s">
        <v>84</v>
      </c>
      <c r="BK681" s="258">
        <f>ROUND(I681*H681,2)</f>
        <v>0</v>
      </c>
      <c r="BL681" s="18" t="s">
        <v>194</v>
      </c>
      <c r="BM681" s="257" t="s">
        <v>896</v>
      </c>
    </row>
    <row r="682" s="2" customFormat="1">
      <c r="A682" s="39"/>
      <c r="B682" s="40"/>
      <c r="C682" s="41"/>
      <c r="D682" s="259" t="s">
        <v>196</v>
      </c>
      <c r="E682" s="41"/>
      <c r="F682" s="260" t="s">
        <v>895</v>
      </c>
      <c r="G682" s="41"/>
      <c r="H682" s="41"/>
      <c r="I682" s="140"/>
      <c r="J682" s="41"/>
      <c r="K682" s="41"/>
      <c r="L682" s="45"/>
      <c r="M682" s="261"/>
      <c r="N682" s="262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196</v>
      </c>
      <c r="AU682" s="18" t="s">
        <v>90</v>
      </c>
    </row>
    <row r="683" s="2" customFormat="1" ht="21.75" customHeight="1">
      <c r="A683" s="39"/>
      <c r="B683" s="40"/>
      <c r="C683" s="245" t="s">
        <v>897</v>
      </c>
      <c r="D683" s="245" t="s">
        <v>191</v>
      </c>
      <c r="E683" s="246" t="s">
        <v>898</v>
      </c>
      <c r="F683" s="247" t="s">
        <v>899</v>
      </c>
      <c r="G683" s="248" t="s">
        <v>827</v>
      </c>
      <c r="H683" s="307"/>
      <c r="I683" s="250"/>
      <c r="J683" s="251">
        <f>ROUND(I683*H683,2)</f>
        <v>0</v>
      </c>
      <c r="K683" s="252"/>
      <c r="L683" s="45"/>
      <c r="M683" s="253" t="s">
        <v>1</v>
      </c>
      <c r="N683" s="254" t="s">
        <v>44</v>
      </c>
      <c r="O683" s="92"/>
      <c r="P683" s="255">
        <f>O683*H683</f>
        <v>0</v>
      </c>
      <c r="Q683" s="255">
        <v>0</v>
      </c>
      <c r="R683" s="255">
        <f>Q683*H683</f>
        <v>0</v>
      </c>
      <c r="S683" s="255">
        <v>0</v>
      </c>
      <c r="T683" s="256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57" t="s">
        <v>294</v>
      </c>
      <c r="AT683" s="257" t="s">
        <v>191</v>
      </c>
      <c r="AU683" s="257" t="s">
        <v>90</v>
      </c>
      <c r="AY683" s="18" t="s">
        <v>189</v>
      </c>
      <c r="BE683" s="258">
        <f>IF(N683="základní",J683,0)</f>
        <v>0</v>
      </c>
      <c r="BF683" s="258">
        <f>IF(N683="snížená",J683,0)</f>
        <v>0</v>
      </c>
      <c r="BG683" s="258">
        <f>IF(N683="zákl. přenesená",J683,0)</f>
        <v>0</v>
      </c>
      <c r="BH683" s="258">
        <f>IF(N683="sníž. přenesená",J683,0)</f>
        <v>0</v>
      </c>
      <c r="BI683" s="258">
        <f>IF(N683="nulová",J683,0)</f>
        <v>0</v>
      </c>
      <c r="BJ683" s="18" t="s">
        <v>84</v>
      </c>
      <c r="BK683" s="258">
        <f>ROUND(I683*H683,2)</f>
        <v>0</v>
      </c>
      <c r="BL683" s="18" t="s">
        <v>294</v>
      </c>
      <c r="BM683" s="257" t="s">
        <v>900</v>
      </c>
    </row>
    <row r="684" s="2" customFormat="1">
      <c r="A684" s="39"/>
      <c r="B684" s="40"/>
      <c r="C684" s="41"/>
      <c r="D684" s="259" t="s">
        <v>196</v>
      </c>
      <c r="E684" s="41"/>
      <c r="F684" s="260" t="s">
        <v>901</v>
      </c>
      <c r="G684" s="41"/>
      <c r="H684" s="41"/>
      <c r="I684" s="140"/>
      <c r="J684" s="41"/>
      <c r="K684" s="41"/>
      <c r="L684" s="45"/>
      <c r="M684" s="261"/>
      <c r="N684" s="262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196</v>
      </c>
      <c r="AU684" s="18" t="s">
        <v>90</v>
      </c>
    </row>
    <row r="685" s="12" customFormat="1" ht="22.8" customHeight="1">
      <c r="A685" s="12"/>
      <c r="B685" s="229"/>
      <c r="C685" s="230"/>
      <c r="D685" s="231" t="s">
        <v>78</v>
      </c>
      <c r="E685" s="243" t="s">
        <v>902</v>
      </c>
      <c r="F685" s="243" t="s">
        <v>903</v>
      </c>
      <c r="G685" s="230"/>
      <c r="H685" s="230"/>
      <c r="I685" s="233"/>
      <c r="J685" s="244">
        <f>BK685</f>
        <v>0</v>
      </c>
      <c r="K685" s="230"/>
      <c r="L685" s="235"/>
      <c r="M685" s="236"/>
      <c r="N685" s="237"/>
      <c r="O685" s="237"/>
      <c r="P685" s="238">
        <f>SUM(P686:P693)</f>
        <v>0</v>
      </c>
      <c r="Q685" s="237"/>
      <c r="R685" s="238">
        <f>SUM(R686:R693)</f>
        <v>0.036479999999999999</v>
      </c>
      <c r="S685" s="237"/>
      <c r="T685" s="239">
        <f>SUM(T686:T693)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40" t="s">
        <v>90</v>
      </c>
      <c r="AT685" s="241" t="s">
        <v>78</v>
      </c>
      <c r="AU685" s="241" t="s">
        <v>84</v>
      </c>
      <c r="AY685" s="240" t="s">
        <v>189</v>
      </c>
      <c r="BK685" s="242">
        <f>SUM(BK686:BK693)</f>
        <v>0</v>
      </c>
    </row>
    <row r="686" s="2" customFormat="1" ht="21.75" customHeight="1">
      <c r="A686" s="39"/>
      <c r="B686" s="40"/>
      <c r="C686" s="245" t="s">
        <v>904</v>
      </c>
      <c r="D686" s="245" t="s">
        <v>191</v>
      </c>
      <c r="E686" s="246" t="s">
        <v>905</v>
      </c>
      <c r="F686" s="247" t="s">
        <v>906</v>
      </c>
      <c r="G686" s="248" t="s">
        <v>775</v>
      </c>
      <c r="H686" s="249">
        <v>2</v>
      </c>
      <c r="I686" s="250"/>
      <c r="J686" s="251">
        <f>ROUND(I686*H686,2)</f>
        <v>0</v>
      </c>
      <c r="K686" s="252"/>
      <c r="L686" s="45"/>
      <c r="M686" s="253" t="s">
        <v>1</v>
      </c>
      <c r="N686" s="254" t="s">
        <v>44</v>
      </c>
      <c r="O686" s="92"/>
      <c r="P686" s="255">
        <f>O686*H686</f>
        <v>0</v>
      </c>
      <c r="Q686" s="255">
        <v>0.016920000000000001</v>
      </c>
      <c r="R686" s="255">
        <f>Q686*H686</f>
        <v>0.033840000000000002</v>
      </c>
      <c r="S686" s="255">
        <v>0</v>
      </c>
      <c r="T686" s="256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57" t="s">
        <v>294</v>
      </c>
      <c r="AT686" s="257" t="s">
        <v>191</v>
      </c>
      <c r="AU686" s="257" t="s">
        <v>90</v>
      </c>
      <c r="AY686" s="18" t="s">
        <v>189</v>
      </c>
      <c r="BE686" s="258">
        <f>IF(N686="základní",J686,0)</f>
        <v>0</v>
      </c>
      <c r="BF686" s="258">
        <f>IF(N686="snížená",J686,0)</f>
        <v>0</v>
      </c>
      <c r="BG686" s="258">
        <f>IF(N686="zákl. přenesená",J686,0)</f>
        <v>0</v>
      </c>
      <c r="BH686" s="258">
        <f>IF(N686="sníž. přenesená",J686,0)</f>
        <v>0</v>
      </c>
      <c r="BI686" s="258">
        <f>IF(N686="nulová",J686,0)</f>
        <v>0</v>
      </c>
      <c r="BJ686" s="18" t="s">
        <v>84</v>
      </c>
      <c r="BK686" s="258">
        <f>ROUND(I686*H686,2)</f>
        <v>0</v>
      </c>
      <c r="BL686" s="18" t="s">
        <v>294</v>
      </c>
      <c r="BM686" s="257" t="s">
        <v>907</v>
      </c>
    </row>
    <row r="687" s="2" customFormat="1">
      <c r="A687" s="39"/>
      <c r="B687" s="40"/>
      <c r="C687" s="41"/>
      <c r="D687" s="259" t="s">
        <v>196</v>
      </c>
      <c r="E687" s="41"/>
      <c r="F687" s="260" t="s">
        <v>906</v>
      </c>
      <c r="G687" s="41"/>
      <c r="H687" s="41"/>
      <c r="I687" s="140"/>
      <c r="J687" s="41"/>
      <c r="K687" s="41"/>
      <c r="L687" s="45"/>
      <c r="M687" s="261"/>
      <c r="N687" s="262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196</v>
      </c>
      <c r="AU687" s="18" t="s">
        <v>90</v>
      </c>
    </row>
    <row r="688" s="2" customFormat="1" ht="21.75" customHeight="1">
      <c r="A688" s="39"/>
      <c r="B688" s="40"/>
      <c r="C688" s="245" t="s">
        <v>908</v>
      </c>
      <c r="D688" s="245" t="s">
        <v>191</v>
      </c>
      <c r="E688" s="246" t="s">
        <v>909</v>
      </c>
      <c r="F688" s="247" t="s">
        <v>910</v>
      </c>
      <c r="G688" s="248" t="s">
        <v>775</v>
      </c>
      <c r="H688" s="249">
        <v>1</v>
      </c>
      <c r="I688" s="250"/>
      <c r="J688" s="251">
        <f>ROUND(I688*H688,2)</f>
        <v>0</v>
      </c>
      <c r="K688" s="252"/>
      <c r="L688" s="45"/>
      <c r="M688" s="253" t="s">
        <v>1</v>
      </c>
      <c r="N688" s="254" t="s">
        <v>44</v>
      </c>
      <c r="O688" s="92"/>
      <c r="P688" s="255">
        <f>O688*H688</f>
        <v>0</v>
      </c>
      <c r="Q688" s="255">
        <v>0.0020799999999999998</v>
      </c>
      <c r="R688" s="255">
        <f>Q688*H688</f>
        <v>0.0020799999999999998</v>
      </c>
      <c r="S688" s="255">
        <v>0</v>
      </c>
      <c r="T688" s="256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57" t="s">
        <v>294</v>
      </c>
      <c r="AT688" s="257" t="s">
        <v>191</v>
      </c>
      <c r="AU688" s="257" t="s">
        <v>90</v>
      </c>
      <c r="AY688" s="18" t="s">
        <v>189</v>
      </c>
      <c r="BE688" s="258">
        <f>IF(N688="základní",J688,0)</f>
        <v>0</v>
      </c>
      <c r="BF688" s="258">
        <f>IF(N688="snížená",J688,0)</f>
        <v>0</v>
      </c>
      <c r="BG688" s="258">
        <f>IF(N688="zákl. přenesená",J688,0)</f>
        <v>0</v>
      </c>
      <c r="BH688" s="258">
        <f>IF(N688="sníž. přenesená",J688,0)</f>
        <v>0</v>
      </c>
      <c r="BI688" s="258">
        <f>IF(N688="nulová",J688,0)</f>
        <v>0</v>
      </c>
      <c r="BJ688" s="18" t="s">
        <v>84</v>
      </c>
      <c r="BK688" s="258">
        <f>ROUND(I688*H688,2)</f>
        <v>0</v>
      </c>
      <c r="BL688" s="18" t="s">
        <v>294</v>
      </c>
      <c r="BM688" s="257" t="s">
        <v>911</v>
      </c>
    </row>
    <row r="689" s="2" customFormat="1">
      <c r="A689" s="39"/>
      <c r="B689" s="40"/>
      <c r="C689" s="41"/>
      <c r="D689" s="259" t="s">
        <v>196</v>
      </c>
      <c r="E689" s="41"/>
      <c r="F689" s="260" t="s">
        <v>912</v>
      </c>
      <c r="G689" s="41"/>
      <c r="H689" s="41"/>
      <c r="I689" s="140"/>
      <c r="J689" s="41"/>
      <c r="K689" s="41"/>
      <c r="L689" s="45"/>
      <c r="M689" s="261"/>
      <c r="N689" s="262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196</v>
      </c>
      <c r="AU689" s="18" t="s">
        <v>90</v>
      </c>
    </row>
    <row r="690" s="2" customFormat="1" ht="16.5" customHeight="1">
      <c r="A690" s="39"/>
      <c r="B690" s="40"/>
      <c r="C690" s="245" t="s">
        <v>913</v>
      </c>
      <c r="D690" s="245" t="s">
        <v>191</v>
      </c>
      <c r="E690" s="246" t="s">
        <v>914</v>
      </c>
      <c r="F690" s="247" t="s">
        <v>915</v>
      </c>
      <c r="G690" s="248" t="s">
        <v>260</v>
      </c>
      <c r="H690" s="249">
        <v>2</v>
      </c>
      <c r="I690" s="250"/>
      <c r="J690" s="251">
        <f>ROUND(I690*H690,2)</f>
        <v>0</v>
      </c>
      <c r="K690" s="252"/>
      <c r="L690" s="45"/>
      <c r="M690" s="253" t="s">
        <v>1</v>
      </c>
      <c r="N690" s="254" t="s">
        <v>44</v>
      </c>
      <c r="O690" s="92"/>
      <c r="P690" s="255">
        <f>O690*H690</f>
        <v>0</v>
      </c>
      <c r="Q690" s="255">
        <v>0.00027999999999999998</v>
      </c>
      <c r="R690" s="255">
        <f>Q690*H690</f>
        <v>0.00055999999999999995</v>
      </c>
      <c r="S690" s="255">
        <v>0</v>
      </c>
      <c r="T690" s="256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57" t="s">
        <v>294</v>
      </c>
      <c r="AT690" s="257" t="s">
        <v>191</v>
      </c>
      <c r="AU690" s="257" t="s">
        <v>90</v>
      </c>
      <c r="AY690" s="18" t="s">
        <v>189</v>
      </c>
      <c r="BE690" s="258">
        <f>IF(N690="základní",J690,0)</f>
        <v>0</v>
      </c>
      <c r="BF690" s="258">
        <f>IF(N690="snížená",J690,0)</f>
        <v>0</v>
      </c>
      <c r="BG690" s="258">
        <f>IF(N690="zákl. přenesená",J690,0)</f>
        <v>0</v>
      </c>
      <c r="BH690" s="258">
        <f>IF(N690="sníž. přenesená",J690,0)</f>
        <v>0</v>
      </c>
      <c r="BI690" s="258">
        <f>IF(N690="nulová",J690,0)</f>
        <v>0</v>
      </c>
      <c r="BJ690" s="18" t="s">
        <v>84</v>
      </c>
      <c r="BK690" s="258">
        <f>ROUND(I690*H690,2)</f>
        <v>0</v>
      </c>
      <c r="BL690" s="18" t="s">
        <v>294</v>
      </c>
      <c r="BM690" s="257" t="s">
        <v>916</v>
      </c>
    </row>
    <row r="691" s="2" customFormat="1">
      <c r="A691" s="39"/>
      <c r="B691" s="40"/>
      <c r="C691" s="41"/>
      <c r="D691" s="259" t="s">
        <v>196</v>
      </c>
      <c r="E691" s="41"/>
      <c r="F691" s="260" t="s">
        <v>917</v>
      </c>
      <c r="G691" s="41"/>
      <c r="H691" s="41"/>
      <c r="I691" s="140"/>
      <c r="J691" s="41"/>
      <c r="K691" s="41"/>
      <c r="L691" s="45"/>
      <c r="M691" s="261"/>
      <c r="N691" s="262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196</v>
      </c>
      <c r="AU691" s="18" t="s">
        <v>90</v>
      </c>
    </row>
    <row r="692" s="2" customFormat="1" ht="21.75" customHeight="1">
      <c r="A692" s="39"/>
      <c r="B692" s="40"/>
      <c r="C692" s="245" t="s">
        <v>918</v>
      </c>
      <c r="D692" s="245" t="s">
        <v>191</v>
      </c>
      <c r="E692" s="246" t="s">
        <v>919</v>
      </c>
      <c r="F692" s="247" t="s">
        <v>920</v>
      </c>
      <c r="G692" s="248" t="s">
        <v>827</v>
      </c>
      <c r="H692" s="307"/>
      <c r="I692" s="250"/>
      <c r="J692" s="251">
        <f>ROUND(I692*H692,2)</f>
        <v>0</v>
      </c>
      <c r="K692" s="252"/>
      <c r="L692" s="45"/>
      <c r="M692" s="253" t="s">
        <v>1</v>
      </c>
      <c r="N692" s="254" t="s">
        <v>44</v>
      </c>
      <c r="O692" s="92"/>
      <c r="P692" s="255">
        <f>O692*H692</f>
        <v>0</v>
      </c>
      <c r="Q692" s="255">
        <v>0</v>
      </c>
      <c r="R692" s="255">
        <f>Q692*H692</f>
        <v>0</v>
      </c>
      <c r="S692" s="255">
        <v>0</v>
      </c>
      <c r="T692" s="256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57" t="s">
        <v>294</v>
      </c>
      <c r="AT692" s="257" t="s">
        <v>191</v>
      </c>
      <c r="AU692" s="257" t="s">
        <v>90</v>
      </c>
      <c r="AY692" s="18" t="s">
        <v>189</v>
      </c>
      <c r="BE692" s="258">
        <f>IF(N692="základní",J692,0)</f>
        <v>0</v>
      </c>
      <c r="BF692" s="258">
        <f>IF(N692="snížená",J692,0)</f>
        <v>0</v>
      </c>
      <c r="BG692" s="258">
        <f>IF(N692="zákl. přenesená",J692,0)</f>
        <v>0</v>
      </c>
      <c r="BH692" s="258">
        <f>IF(N692="sníž. přenesená",J692,0)</f>
        <v>0</v>
      </c>
      <c r="BI692" s="258">
        <f>IF(N692="nulová",J692,0)</f>
        <v>0</v>
      </c>
      <c r="BJ692" s="18" t="s">
        <v>84</v>
      </c>
      <c r="BK692" s="258">
        <f>ROUND(I692*H692,2)</f>
        <v>0</v>
      </c>
      <c r="BL692" s="18" t="s">
        <v>294</v>
      </c>
      <c r="BM692" s="257" t="s">
        <v>921</v>
      </c>
    </row>
    <row r="693" s="2" customFormat="1">
      <c r="A693" s="39"/>
      <c r="B693" s="40"/>
      <c r="C693" s="41"/>
      <c r="D693" s="259" t="s">
        <v>196</v>
      </c>
      <c r="E693" s="41"/>
      <c r="F693" s="260" t="s">
        <v>922</v>
      </c>
      <c r="G693" s="41"/>
      <c r="H693" s="41"/>
      <c r="I693" s="140"/>
      <c r="J693" s="41"/>
      <c r="K693" s="41"/>
      <c r="L693" s="45"/>
      <c r="M693" s="261"/>
      <c r="N693" s="262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196</v>
      </c>
      <c r="AU693" s="18" t="s">
        <v>90</v>
      </c>
    </row>
    <row r="694" s="12" customFormat="1" ht="22.8" customHeight="1">
      <c r="A694" s="12"/>
      <c r="B694" s="229"/>
      <c r="C694" s="230"/>
      <c r="D694" s="231" t="s">
        <v>78</v>
      </c>
      <c r="E694" s="243" t="s">
        <v>923</v>
      </c>
      <c r="F694" s="243" t="s">
        <v>924</v>
      </c>
      <c r="G694" s="230"/>
      <c r="H694" s="230"/>
      <c r="I694" s="233"/>
      <c r="J694" s="244">
        <f>BK694</f>
        <v>0</v>
      </c>
      <c r="K694" s="230"/>
      <c r="L694" s="235"/>
      <c r="M694" s="236"/>
      <c r="N694" s="237"/>
      <c r="O694" s="237"/>
      <c r="P694" s="238">
        <f>SUM(P695:P696)</f>
        <v>0</v>
      </c>
      <c r="Q694" s="237"/>
      <c r="R694" s="238">
        <f>SUM(R695:R696)</f>
        <v>0.0184</v>
      </c>
      <c r="S694" s="237"/>
      <c r="T694" s="239">
        <f>SUM(T695:T696)</f>
        <v>0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40" t="s">
        <v>90</v>
      </c>
      <c r="AT694" s="241" t="s">
        <v>78</v>
      </c>
      <c r="AU694" s="241" t="s">
        <v>84</v>
      </c>
      <c r="AY694" s="240" t="s">
        <v>189</v>
      </c>
      <c r="BK694" s="242">
        <f>SUM(BK695:BK696)</f>
        <v>0</v>
      </c>
    </row>
    <row r="695" s="2" customFormat="1" ht="21.75" customHeight="1">
      <c r="A695" s="39"/>
      <c r="B695" s="40"/>
      <c r="C695" s="245" t="s">
        <v>925</v>
      </c>
      <c r="D695" s="245" t="s">
        <v>191</v>
      </c>
      <c r="E695" s="246" t="s">
        <v>926</v>
      </c>
      <c r="F695" s="247" t="s">
        <v>927</v>
      </c>
      <c r="G695" s="248" t="s">
        <v>775</v>
      </c>
      <c r="H695" s="249">
        <v>2</v>
      </c>
      <c r="I695" s="250"/>
      <c r="J695" s="251">
        <f>ROUND(I695*H695,2)</f>
        <v>0</v>
      </c>
      <c r="K695" s="252"/>
      <c r="L695" s="45"/>
      <c r="M695" s="253" t="s">
        <v>1</v>
      </c>
      <c r="N695" s="254" t="s">
        <v>44</v>
      </c>
      <c r="O695" s="92"/>
      <c r="P695" s="255">
        <f>O695*H695</f>
        <v>0</v>
      </c>
      <c r="Q695" s="255">
        <v>0.0091999999999999998</v>
      </c>
      <c r="R695" s="255">
        <f>Q695*H695</f>
        <v>0.0184</v>
      </c>
      <c r="S695" s="255">
        <v>0</v>
      </c>
      <c r="T695" s="256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57" t="s">
        <v>294</v>
      </c>
      <c r="AT695" s="257" t="s">
        <v>191</v>
      </c>
      <c r="AU695" s="257" t="s">
        <v>90</v>
      </c>
      <c r="AY695" s="18" t="s">
        <v>189</v>
      </c>
      <c r="BE695" s="258">
        <f>IF(N695="základní",J695,0)</f>
        <v>0</v>
      </c>
      <c r="BF695" s="258">
        <f>IF(N695="snížená",J695,0)</f>
        <v>0</v>
      </c>
      <c r="BG695" s="258">
        <f>IF(N695="zákl. přenesená",J695,0)</f>
        <v>0</v>
      </c>
      <c r="BH695" s="258">
        <f>IF(N695="sníž. přenesená",J695,0)</f>
        <v>0</v>
      </c>
      <c r="BI695" s="258">
        <f>IF(N695="nulová",J695,0)</f>
        <v>0</v>
      </c>
      <c r="BJ695" s="18" t="s">
        <v>84</v>
      </c>
      <c r="BK695" s="258">
        <f>ROUND(I695*H695,2)</f>
        <v>0</v>
      </c>
      <c r="BL695" s="18" t="s">
        <v>294</v>
      </c>
      <c r="BM695" s="257" t="s">
        <v>928</v>
      </c>
    </row>
    <row r="696" s="2" customFormat="1">
      <c r="A696" s="39"/>
      <c r="B696" s="40"/>
      <c r="C696" s="41"/>
      <c r="D696" s="259" t="s">
        <v>196</v>
      </c>
      <c r="E696" s="41"/>
      <c r="F696" s="260" t="s">
        <v>929</v>
      </c>
      <c r="G696" s="41"/>
      <c r="H696" s="41"/>
      <c r="I696" s="140"/>
      <c r="J696" s="41"/>
      <c r="K696" s="41"/>
      <c r="L696" s="45"/>
      <c r="M696" s="261"/>
      <c r="N696" s="262"/>
      <c r="O696" s="92"/>
      <c r="P696" s="92"/>
      <c r="Q696" s="92"/>
      <c r="R696" s="92"/>
      <c r="S696" s="92"/>
      <c r="T696" s="93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196</v>
      </c>
      <c r="AU696" s="18" t="s">
        <v>90</v>
      </c>
    </row>
    <row r="697" s="12" customFormat="1" ht="22.8" customHeight="1">
      <c r="A697" s="12"/>
      <c r="B697" s="229"/>
      <c r="C697" s="230"/>
      <c r="D697" s="231" t="s">
        <v>78</v>
      </c>
      <c r="E697" s="243" t="s">
        <v>930</v>
      </c>
      <c r="F697" s="243" t="s">
        <v>931</v>
      </c>
      <c r="G697" s="230"/>
      <c r="H697" s="230"/>
      <c r="I697" s="233"/>
      <c r="J697" s="244">
        <f>BK697</f>
        <v>0</v>
      </c>
      <c r="K697" s="230"/>
      <c r="L697" s="235"/>
      <c r="M697" s="236"/>
      <c r="N697" s="237"/>
      <c r="O697" s="237"/>
      <c r="P697" s="238">
        <f>SUM(P698:P702)</f>
        <v>0</v>
      </c>
      <c r="Q697" s="237"/>
      <c r="R697" s="238">
        <f>SUM(R698:R702)</f>
        <v>0</v>
      </c>
      <c r="S697" s="237"/>
      <c r="T697" s="239">
        <f>SUM(T698:T702)</f>
        <v>0.00080000000000000004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240" t="s">
        <v>90</v>
      </c>
      <c r="AT697" s="241" t="s">
        <v>78</v>
      </c>
      <c r="AU697" s="241" t="s">
        <v>84</v>
      </c>
      <c r="AY697" s="240" t="s">
        <v>189</v>
      </c>
      <c r="BK697" s="242">
        <f>SUM(BK698:BK702)</f>
        <v>0</v>
      </c>
    </row>
    <row r="698" s="2" customFormat="1" ht="16.5" customHeight="1">
      <c r="A698" s="39"/>
      <c r="B698" s="40"/>
      <c r="C698" s="245" t="s">
        <v>932</v>
      </c>
      <c r="D698" s="245" t="s">
        <v>191</v>
      </c>
      <c r="E698" s="246" t="s">
        <v>933</v>
      </c>
      <c r="F698" s="247" t="s">
        <v>934</v>
      </c>
      <c r="G698" s="248" t="s">
        <v>775</v>
      </c>
      <c r="H698" s="249">
        <v>1</v>
      </c>
      <c r="I698" s="250"/>
      <c r="J698" s="251">
        <f>ROUND(I698*H698,2)</f>
        <v>0</v>
      </c>
      <c r="K698" s="252"/>
      <c r="L698" s="45"/>
      <c r="M698" s="253" t="s">
        <v>1</v>
      </c>
      <c r="N698" s="254" t="s">
        <v>44</v>
      </c>
      <c r="O698" s="92"/>
      <c r="P698" s="255">
        <f>O698*H698</f>
        <v>0</v>
      </c>
      <c r="Q698" s="255">
        <v>0</v>
      </c>
      <c r="R698" s="255">
        <f>Q698*H698</f>
        <v>0</v>
      </c>
      <c r="S698" s="255">
        <v>0.00040000000000000002</v>
      </c>
      <c r="T698" s="256">
        <f>S698*H698</f>
        <v>0.00040000000000000002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57" t="s">
        <v>294</v>
      </c>
      <c r="AT698" s="257" t="s">
        <v>191</v>
      </c>
      <c r="AU698" s="257" t="s">
        <v>90</v>
      </c>
      <c r="AY698" s="18" t="s">
        <v>189</v>
      </c>
      <c r="BE698" s="258">
        <f>IF(N698="základní",J698,0)</f>
        <v>0</v>
      </c>
      <c r="BF698" s="258">
        <f>IF(N698="snížená",J698,0)</f>
        <v>0</v>
      </c>
      <c r="BG698" s="258">
        <f>IF(N698="zákl. přenesená",J698,0)</f>
        <v>0</v>
      </c>
      <c r="BH698" s="258">
        <f>IF(N698="sníž. přenesená",J698,0)</f>
        <v>0</v>
      </c>
      <c r="BI698" s="258">
        <f>IF(N698="nulová",J698,0)</f>
        <v>0</v>
      </c>
      <c r="BJ698" s="18" t="s">
        <v>84</v>
      </c>
      <c r="BK698" s="258">
        <f>ROUND(I698*H698,2)</f>
        <v>0</v>
      </c>
      <c r="BL698" s="18" t="s">
        <v>294</v>
      </c>
      <c r="BM698" s="257" t="s">
        <v>935</v>
      </c>
    </row>
    <row r="699" s="2" customFormat="1">
      <c r="A699" s="39"/>
      <c r="B699" s="40"/>
      <c r="C699" s="41"/>
      <c r="D699" s="259" t="s">
        <v>196</v>
      </c>
      <c r="E699" s="41"/>
      <c r="F699" s="260" t="s">
        <v>934</v>
      </c>
      <c r="G699" s="41"/>
      <c r="H699" s="41"/>
      <c r="I699" s="140"/>
      <c r="J699" s="41"/>
      <c r="K699" s="41"/>
      <c r="L699" s="45"/>
      <c r="M699" s="261"/>
      <c r="N699" s="262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196</v>
      </c>
      <c r="AU699" s="18" t="s">
        <v>90</v>
      </c>
    </row>
    <row r="700" s="2" customFormat="1" ht="66.75" customHeight="1">
      <c r="A700" s="39"/>
      <c r="B700" s="40"/>
      <c r="C700" s="245" t="s">
        <v>936</v>
      </c>
      <c r="D700" s="245" t="s">
        <v>191</v>
      </c>
      <c r="E700" s="246" t="s">
        <v>937</v>
      </c>
      <c r="F700" s="247" t="s">
        <v>938</v>
      </c>
      <c r="G700" s="248" t="s">
        <v>775</v>
      </c>
      <c r="H700" s="249">
        <v>1</v>
      </c>
      <c r="I700" s="250"/>
      <c r="J700" s="251">
        <f>ROUND(I700*H700,2)</f>
        <v>0</v>
      </c>
      <c r="K700" s="252"/>
      <c r="L700" s="45"/>
      <c r="M700" s="253" t="s">
        <v>1</v>
      </c>
      <c r="N700" s="254" t="s">
        <v>44</v>
      </c>
      <c r="O700" s="92"/>
      <c r="P700" s="255">
        <f>O700*H700</f>
        <v>0</v>
      </c>
      <c r="Q700" s="255">
        <v>0</v>
      </c>
      <c r="R700" s="255">
        <f>Q700*H700</f>
        <v>0</v>
      </c>
      <c r="S700" s="255">
        <v>0.00040000000000000002</v>
      </c>
      <c r="T700" s="256">
        <f>S700*H700</f>
        <v>0.00040000000000000002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57" t="s">
        <v>294</v>
      </c>
      <c r="AT700" s="257" t="s">
        <v>191</v>
      </c>
      <c r="AU700" s="257" t="s">
        <v>90</v>
      </c>
      <c r="AY700" s="18" t="s">
        <v>189</v>
      </c>
      <c r="BE700" s="258">
        <f>IF(N700="základní",J700,0)</f>
        <v>0</v>
      </c>
      <c r="BF700" s="258">
        <f>IF(N700="snížená",J700,0)</f>
        <v>0</v>
      </c>
      <c r="BG700" s="258">
        <f>IF(N700="zákl. přenesená",J700,0)</f>
        <v>0</v>
      </c>
      <c r="BH700" s="258">
        <f>IF(N700="sníž. přenesená",J700,0)</f>
        <v>0</v>
      </c>
      <c r="BI700" s="258">
        <f>IF(N700="nulová",J700,0)</f>
        <v>0</v>
      </c>
      <c r="BJ700" s="18" t="s">
        <v>84</v>
      </c>
      <c r="BK700" s="258">
        <f>ROUND(I700*H700,2)</f>
        <v>0</v>
      </c>
      <c r="BL700" s="18" t="s">
        <v>294</v>
      </c>
      <c r="BM700" s="257" t="s">
        <v>939</v>
      </c>
    </row>
    <row r="701" s="2" customFormat="1">
      <c r="A701" s="39"/>
      <c r="B701" s="40"/>
      <c r="C701" s="41"/>
      <c r="D701" s="259" t="s">
        <v>196</v>
      </c>
      <c r="E701" s="41"/>
      <c r="F701" s="260" t="s">
        <v>938</v>
      </c>
      <c r="G701" s="41"/>
      <c r="H701" s="41"/>
      <c r="I701" s="140"/>
      <c r="J701" s="41"/>
      <c r="K701" s="41"/>
      <c r="L701" s="45"/>
      <c r="M701" s="261"/>
      <c r="N701" s="262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196</v>
      </c>
      <c r="AU701" s="18" t="s">
        <v>90</v>
      </c>
    </row>
    <row r="702" s="2" customFormat="1">
      <c r="A702" s="39"/>
      <c r="B702" s="40"/>
      <c r="C702" s="41"/>
      <c r="D702" s="259" t="s">
        <v>781</v>
      </c>
      <c r="E702" s="41"/>
      <c r="F702" s="306" t="s">
        <v>940</v>
      </c>
      <c r="G702" s="41"/>
      <c r="H702" s="41"/>
      <c r="I702" s="140"/>
      <c r="J702" s="41"/>
      <c r="K702" s="41"/>
      <c r="L702" s="45"/>
      <c r="M702" s="261"/>
      <c r="N702" s="262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781</v>
      </c>
      <c r="AU702" s="18" t="s">
        <v>90</v>
      </c>
    </row>
    <row r="703" s="12" customFormat="1" ht="22.8" customHeight="1">
      <c r="A703" s="12"/>
      <c r="B703" s="229"/>
      <c r="C703" s="230"/>
      <c r="D703" s="231" t="s">
        <v>78</v>
      </c>
      <c r="E703" s="243" t="s">
        <v>941</v>
      </c>
      <c r="F703" s="243" t="s">
        <v>942</v>
      </c>
      <c r="G703" s="230"/>
      <c r="H703" s="230"/>
      <c r="I703" s="233"/>
      <c r="J703" s="244">
        <f>BK703</f>
        <v>0</v>
      </c>
      <c r="K703" s="230"/>
      <c r="L703" s="235"/>
      <c r="M703" s="236"/>
      <c r="N703" s="237"/>
      <c r="O703" s="237"/>
      <c r="P703" s="238">
        <f>SUM(P704:P829)</f>
        <v>0</v>
      </c>
      <c r="Q703" s="237"/>
      <c r="R703" s="238">
        <f>SUM(R704:R829)</f>
        <v>16.992083839999999</v>
      </c>
      <c r="S703" s="237"/>
      <c r="T703" s="239">
        <f>SUM(T704:T829)</f>
        <v>2.8069500000000001</v>
      </c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R703" s="240" t="s">
        <v>90</v>
      </c>
      <c r="AT703" s="241" t="s">
        <v>78</v>
      </c>
      <c r="AU703" s="241" t="s">
        <v>84</v>
      </c>
      <c r="AY703" s="240" t="s">
        <v>189</v>
      </c>
      <c r="BK703" s="242">
        <f>SUM(BK704:BK829)</f>
        <v>0</v>
      </c>
    </row>
    <row r="704" s="2" customFormat="1" ht="21.75" customHeight="1">
      <c r="A704" s="39"/>
      <c r="B704" s="40"/>
      <c r="C704" s="245" t="s">
        <v>943</v>
      </c>
      <c r="D704" s="245" t="s">
        <v>191</v>
      </c>
      <c r="E704" s="246" t="s">
        <v>944</v>
      </c>
      <c r="F704" s="247" t="s">
        <v>945</v>
      </c>
      <c r="G704" s="248" t="s">
        <v>122</v>
      </c>
      <c r="H704" s="249">
        <v>17.806999999999999</v>
      </c>
      <c r="I704" s="250"/>
      <c r="J704" s="251">
        <f>ROUND(I704*H704,2)</f>
        <v>0</v>
      </c>
      <c r="K704" s="252"/>
      <c r="L704" s="45"/>
      <c r="M704" s="253" t="s">
        <v>1</v>
      </c>
      <c r="N704" s="254" t="s">
        <v>44</v>
      </c>
      <c r="O704" s="92"/>
      <c r="P704" s="255">
        <f>O704*H704</f>
        <v>0</v>
      </c>
      <c r="Q704" s="255">
        <v>0.00189</v>
      </c>
      <c r="R704" s="255">
        <f>Q704*H704</f>
        <v>0.033655229999999994</v>
      </c>
      <c r="S704" s="255">
        <v>0</v>
      </c>
      <c r="T704" s="256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57" t="s">
        <v>294</v>
      </c>
      <c r="AT704" s="257" t="s">
        <v>191</v>
      </c>
      <c r="AU704" s="257" t="s">
        <v>90</v>
      </c>
      <c r="AY704" s="18" t="s">
        <v>189</v>
      </c>
      <c r="BE704" s="258">
        <f>IF(N704="základní",J704,0)</f>
        <v>0</v>
      </c>
      <c r="BF704" s="258">
        <f>IF(N704="snížená",J704,0)</f>
        <v>0</v>
      </c>
      <c r="BG704" s="258">
        <f>IF(N704="zákl. přenesená",J704,0)</f>
        <v>0</v>
      </c>
      <c r="BH704" s="258">
        <f>IF(N704="sníž. přenesená",J704,0)</f>
        <v>0</v>
      </c>
      <c r="BI704" s="258">
        <f>IF(N704="nulová",J704,0)</f>
        <v>0</v>
      </c>
      <c r="BJ704" s="18" t="s">
        <v>84</v>
      </c>
      <c r="BK704" s="258">
        <f>ROUND(I704*H704,2)</f>
        <v>0</v>
      </c>
      <c r="BL704" s="18" t="s">
        <v>294</v>
      </c>
      <c r="BM704" s="257" t="s">
        <v>946</v>
      </c>
    </row>
    <row r="705" s="2" customFormat="1">
      <c r="A705" s="39"/>
      <c r="B705" s="40"/>
      <c r="C705" s="41"/>
      <c r="D705" s="259" t="s">
        <v>196</v>
      </c>
      <c r="E705" s="41"/>
      <c r="F705" s="260" t="s">
        <v>947</v>
      </c>
      <c r="G705" s="41"/>
      <c r="H705" s="41"/>
      <c r="I705" s="140"/>
      <c r="J705" s="41"/>
      <c r="K705" s="41"/>
      <c r="L705" s="45"/>
      <c r="M705" s="261"/>
      <c r="N705" s="262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196</v>
      </c>
      <c r="AU705" s="18" t="s">
        <v>90</v>
      </c>
    </row>
    <row r="706" s="13" customFormat="1">
      <c r="A706" s="13"/>
      <c r="B706" s="263"/>
      <c r="C706" s="264"/>
      <c r="D706" s="259" t="s">
        <v>198</v>
      </c>
      <c r="E706" s="265" t="s">
        <v>1</v>
      </c>
      <c r="F706" s="266" t="s">
        <v>948</v>
      </c>
      <c r="G706" s="264"/>
      <c r="H706" s="265" t="s">
        <v>1</v>
      </c>
      <c r="I706" s="267"/>
      <c r="J706" s="264"/>
      <c r="K706" s="264"/>
      <c r="L706" s="268"/>
      <c r="M706" s="269"/>
      <c r="N706" s="270"/>
      <c r="O706" s="270"/>
      <c r="P706" s="270"/>
      <c r="Q706" s="270"/>
      <c r="R706" s="270"/>
      <c r="S706" s="270"/>
      <c r="T706" s="27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72" t="s">
        <v>198</v>
      </c>
      <c r="AU706" s="272" t="s">
        <v>90</v>
      </c>
      <c r="AV706" s="13" t="s">
        <v>84</v>
      </c>
      <c r="AW706" s="13" t="s">
        <v>34</v>
      </c>
      <c r="AX706" s="13" t="s">
        <v>79</v>
      </c>
      <c r="AY706" s="272" t="s">
        <v>189</v>
      </c>
    </row>
    <row r="707" s="14" customFormat="1">
      <c r="A707" s="14"/>
      <c r="B707" s="273"/>
      <c r="C707" s="274"/>
      <c r="D707" s="259" t="s">
        <v>198</v>
      </c>
      <c r="E707" s="275" t="s">
        <v>1</v>
      </c>
      <c r="F707" s="276" t="s">
        <v>949</v>
      </c>
      <c r="G707" s="274"/>
      <c r="H707" s="277">
        <v>17.806999999999999</v>
      </c>
      <c r="I707" s="278"/>
      <c r="J707" s="274"/>
      <c r="K707" s="274"/>
      <c r="L707" s="279"/>
      <c r="M707" s="280"/>
      <c r="N707" s="281"/>
      <c r="O707" s="281"/>
      <c r="P707" s="281"/>
      <c r="Q707" s="281"/>
      <c r="R707" s="281"/>
      <c r="S707" s="281"/>
      <c r="T707" s="28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83" t="s">
        <v>198</v>
      </c>
      <c r="AU707" s="283" t="s">
        <v>90</v>
      </c>
      <c r="AV707" s="14" t="s">
        <v>90</v>
      </c>
      <c r="AW707" s="14" t="s">
        <v>34</v>
      </c>
      <c r="AX707" s="14" t="s">
        <v>79</v>
      </c>
      <c r="AY707" s="283" t="s">
        <v>189</v>
      </c>
    </row>
    <row r="708" s="15" customFormat="1">
      <c r="A708" s="15"/>
      <c r="B708" s="284"/>
      <c r="C708" s="285"/>
      <c r="D708" s="259" t="s">
        <v>198</v>
      </c>
      <c r="E708" s="286" t="s">
        <v>1</v>
      </c>
      <c r="F708" s="287" t="s">
        <v>201</v>
      </c>
      <c r="G708" s="285"/>
      <c r="H708" s="288">
        <v>17.806999999999999</v>
      </c>
      <c r="I708" s="289"/>
      <c r="J708" s="285"/>
      <c r="K708" s="285"/>
      <c r="L708" s="290"/>
      <c r="M708" s="291"/>
      <c r="N708" s="292"/>
      <c r="O708" s="292"/>
      <c r="P708" s="292"/>
      <c r="Q708" s="292"/>
      <c r="R708" s="292"/>
      <c r="S708" s="292"/>
      <c r="T708" s="293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94" t="s">
        <v>198</v>
      </c>
      <c r="AU708" s="294" t="s">
        <v>90</v>
      </c>
      <c r="AV708" s="15" t="s">
        <v>194</v>
      </c>
      <c r="AW708" s="15" t="s">
        <v>34</v>
      </c>
      <c r="AX708" s="15" t="s">
        <v>84</v>
      </c>
      <c r="AY708" s="294" t="s">
        <v>189</v>
      </c>
    </row>
    <row r="709" s="2" customFormat="1" ht="21.75" customHeight="1">
      <c r="A709" s="39"/>
      <c r="B709" s="40"/>
      <c r="C709" s="245" t="s">
        <v>950</v>
      </c>
      <c r="D709" s="245" t="s">
        <v>191</v>
      </c>
      <c r="E709" s="246" t="s">
        <v>951</v>
      </c>
      <c r="F709" s="247" t="s">
        <v>952</v>
      </c>
      <c r="G709" s="248" t="s">
        <v>418</v>
      </c>
      <c r="H709" s="249">
        <v>95.299999999999997</v>
      </c>
      <c r="I709" s="250"/>
      <c r="J709" s="251">
        <f>ROUND(I709*H709,2)</f>
        <v>0</v>
      </c>
      <c r="K709" s="252"/>
      <c r="L709" s="45"/>
      <c r="M709" s="253" t="s">
        <v>1</v>
      </c>
      <c r="N709" s="254" t="s">
        <v>44</v>
      </c>
      <c r="O709" s="92"/>
      <c r="P709" s="255">
        <f>O709*H709</f>
        <v>0</v>
      </c>
      <c r="Q709" s="255">
        <v>0</v>
      </c>
      <c r="R709" s="255">
        <f>Q709*H709</f>
        <v>0</v>
      </c>
      <c r="S709" s="255">
        <v>0.014</v>
      </c>
      <c r="T709" s="256">
        <f>S709*H709</f>
        <v>1.3342000000000001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57" t="s">
        <v>294</v>
      </c>
      <c r="AT709" s="257" t="s">
        <v>191</v>
      </c>
      <c r="AU709" s="257" t="s">
        <v>90</v>
      </c>
      <c r="AY709" s="18" t="s">
        <v>189</v>
      </c>
      <c r="BE709" s="258">
        <f>IF(N709="základní",J709,0)</f>
        <v>0</v>
      </c>
      <c r="BF709" s="258">
        <f>IF(N709="snížená",J709,0)</f>
        <v>0</v>
      </c>
      <c r="BG709" s="258">
        <f>IF(N709="zákl. přenesená",J709,0)</f>
        <v>0</v>
      </c>
      <c r="BH709" s="258">
        <f>IF(N709="sníž. přenesená",J709,0)</f>
        <v>0</v>
      </c>
      <c r="BI709" s="258">
        <f>IF(N709="nulová",J709,0)</f>
        <v>0</v>
      </c>
      <c r="BJ709" s="18" t="s">
        <v>84</v>
      </c>
      <c r="BK709" s="258">
        <f>ROUND(I709*H709,2)</f>
        <v>0</v>
      </c>
      <c r="BL709" s="18" t="s">
        <v>294</v>
      </c>
      <c r="BM709" s="257" t="s">
        <v>953</v>
      </c>
    </row>
    <row r="710" s="2" customFormat="1">
      <c r="A710" s="39"/>
      <c r="B710" s="40"/>
      <c r="C710" s="41"/>
      <c r="D710" s="259" t="s">
        <v>196</v>
      </c>
      <c r="E710" s="41"/>
      <c r="F710" s="260" t="s">
        <v>954</v>
      </c>
      <c r="G710" s="41"/>
      <c r="H710" s="41"/>
      <c r="I710" s="140"/>
      <c r="J710" s="41"/>
      <c r="K710" s="41"/>
      <c r="L710" s="45"/>
      <c r="M710" s="261"/>
      <c r="N710" s="262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196</v>
      </c>
      <c r="AU710" s="18" t="s">
        <v>90</v>
      </c>
    </row>
    <row r="711" s="14" customFormat="1">
      <c r="A711" s="14"/>
      <c r="B711" s="273"/>
      <c r="C711" s="274"/>
      <c r="D711" s="259" t="s">
        <v>198</v>
      </c>
      <c r="E711" s="275" t="s">
        <v>1</v>
      </c>
      <c r="F711" s="276" t="s">
        <v>955</v>
      </c>
      <c r="G711" s="274"/>
      <c r="H711" s="277">
        <v>95.299999999999997</v>
      </c>
      <c r="I711" s="278"/>
      <c r="J711" s="274"/>
      <c r="K711" s="274"/>
      <c r="L711" s="279"/>
      <c r="M711" s="280"/>
      <c r="N711" s="281"/>
      <c r="O711" s="281"/>
      <c r="P711" s="281"/>
      <c r="Q711" s="281"/>
      <c r="R711" s="281"/>
      <c r="S711" s="281"/>
      <c r="T711" s="28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83" t="s">
        <v>198</v>
      </c>
      <c r="AU711" s="283" t="s">
        <v>90</v>
      </c>
      <c r="AV711" s="14" t="s">
        <v>90</v>
      </c>
      <c r="AW711" s="14" t="s">
        <v>34</v>
      </c>
      <c r="AX711" s="14" t="s">
        <v>79</v>
      </c>
      <c r="AY711" s="283" t="s">
        <v>189</v>
      </c>
    </row>
    <row r="712" s="15" customFormat="1">
      <c r="A712" s="15"/>
      <c r="B712" s="284"/>
      <c r="C712" s="285"/>
      <c r="D712" s="259" t="s">
        <v>198</v>
      </c>
      <c r="E712" s="286" t="s">
        <v>1</v>
      </c>
      <c r="F712" s="287" t="s">
        <v>201</v>
      </c>
      <c r="G712" s="285"/>
      <c r="H712" s="288">
        <v>95.299999999999997</v>
      </c>
      <c r="I712" s="289"/>
      <c r="J712" s="285"/>
      <c r="K712" s="285"/>
      <c r="L712" s="290"/>
      <c r="M712" s="291"/>
      <c r="N712" s="292"/>
      <c r="O712" s="292"/>
      <c r="P712" s="292"/>
      <c r="Q712" s="292"/>
      <c r="R712" s="292"/>
      <c r="S712" s="292"/>
      <c r="T712" s="293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94" t="s">
        <v>198</v>
      </c>
      <c r="AU712" s="294" t="s">
        <v>90</v>
      </c>
      <c r="AV712" s="15" t="s">
        <v>194</v>
      </c>
      <c r="AW712" s="15" t="s">
        <v>34</v>
      </c>
      <c r="AX712" s="15" t="s">
        <v>84</v>
      </c>
      <c r="AY712" s="294" t="s">
        <v>189</v>
      </c>
    </row>
    <row r="713" s="2" customFormat="1" ht="21.75" customHeight="1">
      <c r="A713" s="39"/>
      <c r="B713" s="40"/>
      <c r="C713" s="245" t="s">
        <v>956</v>
      </c>
      <c r="D713" s="245" t="s">
        <v>191</v>
      </c>
      <c r="E713" s="246" t="s">
        <v>957</v>
      </c>
      <c r="F713" s="247" t="s">
        <v>958</v>
      </c>
      <c r="G713" s="248" t="s">
        <v>418</v>
      </c>
      <c r="H713" s="249">
        <v>16</v>
      </c>
      <c r="I713" s="250"/>
      <c r="J713" s="251">
        <f>ROUND(I713*H713,2)</f>
        <v>0</v>
      </c>
      <c r="K713" s="252"/>
      <c r="L713" s="45"/>
      <c r="M713" s="253" t="s">
        <v>1</v>
      </c>
      <c r="N713" s="254" t="s">
        <v>44</v>
      </c>
      <c r="O713" s="92"/>
      <c r="P713" s="255">
        <f>O713*H713</f>
        <v>0</v>
      </c>
      <c r="Q713" s="255">
        <v>0</v>
      </c>
      <c r="R713" s="255">
        <f>Q713*H713</f>
        <v>0</v>
      </c>
      <c r="S713" s="255">
        <v>0.032000000000000001</v>
      </c>
      <c r="T713" s="256">
        <f>S713*H713</f>
        <v>0.51200000000000001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57" t="s">
        <v>294</v>
      </c>
      <c r="AT713" s="257" t="s">
        <v>191</v>
      </c>
      <c r="AU713" s="257" t="s">
        <v>90</v>
      </c>
      <c r="AY713" s="18" t="s">
        <v>189</v>
      </c>
      <c r="BE713" s="258">
        <f>IF(N713="základní",J713,0)</f>
        <v>0</v>
      </c>
      <c r="BF713" s="258">
        <f>IF(N713="snížená",J713,0)</f>
        <v>0</v>
      </c>
      <c r="BG713" s="258">
        <f>IF(N713="zákl. přenesená",J713,0)</f>
        <v>0</v>
      </c>
      <c r="BH713" s="258">
        <f>IF(N713="sníž. přenesená",J713,0)</f>
        <v>0</v>
      </c>
      <c r="BI713" s="258">
        <f>IF(N713="nulová",J713,0)</f>
        <v>0</v>
      </c>
      <c r="BJ713" s="18" t="s">
        <v>84</v>
      </c>
      <c r="BK713" s="258">
        <f>ROUND(I713*H713,2)</f>
        <v>0</v>
      </c>
      <c r="BL713" s="18" t="s">
        <v>294</v>
      </c>
      <c r="BM713" s="257" t="s">
        <v>959</v>
      </c>
    </row>
    <row r="714" s="2" customFormat="1">
      <c r="A714" s="39"/>
      <c r="B714" s="40"/>
      <c r="C714" s="41"/>
      <c r="D714" s="259" t="s">
        <v>196</v>
      </c>
      <c r="E714" s="41"/>
      <c r="F714" s="260" t="s">
        <v>960</v>
      </c>
      <c r="G714" s="41"/>
      <c r="H714" s="41"/>
      <c r="I714" s="140"/>
      <c r="J714" s="41"/>
      <c r="K714" s="41"/>
      <c r="L714" s="45"/>
      <c r="M714" s="261"/>
      <c r="N714" s="262"/>
      <c r="O714" s="92"/>
      <c r="P714" s="92"/>
      <c r="Q714" s="92"/>
      <c r="R714" s="92"/>
      <c r="S714" s="92"/>
      <c r="T714" s="93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196</v>
      </c>
      <c r="AU714" s="18" t="s">
        <v>90</v>
      </c>
    </row>
    <row r="715" s="14" customFormat="1">
      <c r="A715" s="14"/>
      <c r="B715" s="273"/>
      <c r="C715" s="274"/>
      <c r="D715" s="259" t="s">
        <v>198</v>
      </c>
      <c r="E715" s="275" t="s">
        <v>1</v>
      </c>
      <c r="F715" s="276" t="s">
        <v>961</v>
      </c>
      <c r="G715" s="274"/>
      <c r="H715" s="277">
        <v>16</v>
      </c>
      <c r="I715" s="278"/>
      <c r="J715" s="274"/>
      <c r="K715" s="274"/>
      <c r="L715" s="279"/>
      <c r="M715" s="280"/>
      <c r="N715" s="281"/>
      <c r="O715" s="281"/>
      <c r="P715" s="281"/>
      <c r="Q715" s="281"/>
      <c r="R715" s="281"/>
      <c r="S715" s="281"/>
      <c r="T715" s="28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83" t="s">
        <v>198</v>
      </c>
      <c r="AU715" s="283" t="s">
        <v>90</v>
      </c>
      <c r="AV715" s="14" t="s">
        <v>90</v>
      </c>
      <c r="AW715" s="14" t="s">
        <v>34</v>
      </c>
      <c r="AX715" s="14" t="s">
        <v>79</v>
      </c>
      <c r="AY715" s="283" t="s">
        <v>189</v>
      </c>
    </row>
    <row r="716" s="15" customFormat="1">
      <c r="A716" s="15"/>
      <c r="B716" s="284"/>
      <c r="C716" s="285"/>
      <c r="D716" s="259" t="s">
        <v>198</v>
      </c>
      <c r="E716" s="286" t="s">
        <v>1</v>
      </c>
      <c r="F716" s="287" t="s">
        <v>201</v>
      </c>
      <c r="G716" s="285"/>
      <c r="H716" s="288">
        <v>16</v>
      </c>
      <c r="I716" s="289"/>
      <c r="J716" s="285"/>
      <c r="K716" s="285"/>
      <c r="L716" s="290"/>
      <c r="M716" s="291"/>
      <c r="N716" s="292"/>
      <c r="O716" s="292"/>
      <c r="P716" s="292"/>
      <c r="Q716" s="292"/>
      <c r="R716" s="292"/>
      <c r="S716" s="292"/>
      <c r="T716" s="293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94" t="s">
        <v>198</v>
      </c>
      <c r="AU716" s="294" t="s">
        <v>90</v>
      </c>
      <c r="AV716" s="15" t="s">
        <v>194</v>
      </c>
      <c r="AW716" s="15" t="s">
        <v>34</v>
      </c>
      <c r="AX716" s="15" t="s">
        <v>84</v>
      </c>
      <c r="AY716" s="294" t="s">
        <v>189</v>
      </c>
    </row>
    <row r="717" s="2" customFormat="1" ht="21.75" customHeight="1">
      <c r="A717" s="39"/>
      <c r="B717" s="40"/>
      <c r="C717" s="245" t="s">
        <v>962</v>
      </c>
      <c r="D717" s="245" t="s">
        <v>191</v>
      </c>
      <c r="E717" s="246" t="s">
        <v>963</v>
      </c>
      <c r="F717" s="247" t="s">
        <v>964</v>
      </c>
      <c r="G717" s="248" t="s">
        <v>418</v>
      </c>
      <c r="H717" s="249">
        <v>6</v>
      </c>
      <c r="I717" s="250"/>
      <c r="J717" s="251">
        <f>ROUND(I717*H717,2)</f>
        <v>0</v>
      </c>
      <c r="K717" s="252"/>
      <c r="L717" s="45"/>
      <c r="M717" s="253" t="s">
        <v>1</v>
      </c>
      <c r="N717" s="254" t="s">
        <v>44</v>
      </c>
      <c r="O717" s="92"/>
      <c r="P717" s="255">
        <f>O717*H717</f>
        <v>0</v>
      </c>
      <c r="Q717" s="255">
        <v>0</v>
      </c>
      <c r="R717" s="255">
        <f>Q717*H717</f>
        <v>0</v>
      </c>
      <c r="S717" s="255">
        <v>0</v>
      </c>
      <c r="T717" s="256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57" t="s">
        <v>294</v>
      </c>
      <c r="AT717" s="257" t="s">
        <v>191</v>
      </c>
      <c r="AU717" s="257" t="s">
        <v>90</v>
      </c>
      <c r="AY717" s="18" t="s">
        <v>189</v>
      </c>
      <c r="BE717" s="258">
        <f>IF(N717="základní",J717,0)</f>
        <v>0</v>
      </c>
      <c r="BF717" s="258">
        <f>IF(N717="snížená",J717,0)</f>
        <v>0</v>
      </c>
      <c r="BG717" s="258">
        <f>IF(N717="zákl. přenesená",J717,0)</f>
        <v>0</v>
      </c>
      <c r="BH717" s="258">
        <f>IF(N717="sníž. přenesená",J717,0)</f>
        <v>0</v>
      </c>
      <c r="BI717" s="258">
        <f>IF(N717="nulová",J717,0)</f>
        <v>0</v>
      </c>
      <c r="BJ717" s="18" t="s">
        <v>84</v>
      </c>
      <c r="BK717" s="258">
        <f>ROUND(I717*H717,2)</f>
        <v>0</v>
      </c>
      <c r="BL717" s="18" t="s">
        <v>294</v>
      </c>
      <c r="BM717" s="257" t="s">
        <v>965</v>
      </c>
    </row>
    <row r="718" s="2" customFormat="1">
      <c r="A718" s="39"/>
      <c r="B718" s="40"/>
      <c r="C718" s="41"/>
      <c r="D718" s="259" t="s">
        <v>196</v>
      </c>
      <c r="E718" s="41"/>
      <c r="F718" s="260" t="s">
        <v>966</v>
      </c>
      <c r="G718" s="41"/>
      <c r="H718" s="41"/>
      <c r="I718" s="140"/>
      <c r="J718" s="41"/>
      <c r="K718" s="41"/>
      <c r="L718" s="45"/>
      <c r="M718" s="261"/>
      <c r="N718" s="262"/>
      <c r="O718" s="92"/>
      <c r="P718" s="92"/>
      <c r="Q718" s="92"/>
      <c r="R718" s="92"/>
      <c r="S718" s="92"/>
      <c r="T718" s="93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196</v>
      </c>
      <c r="AU718" s="18" t="s">
        <v>90</v>
      </c>
    </row>
    <row r="719" s="13" customFormat="1">
      <c r="A719" s="13"/>
      <c r="B719" s="263"/>
      <c r="C719" s="264"/>
      <c r="D719" s="259" t="s">
        <v>198</v>
      </c>
      <c r="E719" s="265" t="s">
        <v>1</v>
      </c>
      <c r="F719" s="266" t="s">
        <v>967</v>
      </c>
      <c r="G719" s="264"/>
      <c r="H719" s="265" t="s">
        <v>1</v>
      </c>
      <c r="I719" s="267"/>
      <c r="J719" s="264"/>
      <c r="K719" s="264"/>
      <c r="L719" s="268"/>
      <c r="M719" s="269"/>
      <c r="N719" s="270"/>
      <c r="O719" s="270"/>
      <c r="P719" s="270"/>
      <c r="Q719" s="270"/>
      <c r="R719" s="270"/>
      <c r="S719" s="270"/>
      <c r="T719" s="27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72" t="s">
        <v>198</v>
      </c>
      <c r="AU719" s="272" t="s">
        <v>90</v>
      </c>
      <c r="AV719" s="13" t="s">
        <v>84</v>
      </c>
      <c r="AW719" s="13" t="s">
        <v>34</v>
      </c>
      <c r="AX719" s="13" t="s">
        <v>79</v>
      </c>
      <c r="AY719" s="272" t="s">
        <v>189</v>
      </c>
    </row>
    <row r="720" s="14" customFormat="1">
      <c r="A720" s="14"/>
      <c r="B720" s="273"/>
      <c r="C720" s="274"/>
      <c r="D720" s="259" t="s">
        <v>198</v>
      </c>
      <c r="E720" s="275" t="s">
        <v>1</v>
      </c>
      <c r="F720" s="276" t="s">
        <v>968</v>
      </c>
      <c r="G720" s="274"/>
      <c r="H720" s="277">
        <v>6</v>
      </c>
      <c r="I720" s="278"/>
      <c r="J720" s="274"/>
      <c r="K720" s="274"/>
      <c r="L720" s="279"/>
      <c r="M720" s="280"/>
      <c r="N720" s="281"/>
      <c r="O720" s="281"/>
      <c r="P720" s="281"/>
      <c r="Q720" s="281"/>
      <c r="R720" s="281"/>
      <c r="S720" s="281"/>
      <c r="T720" s="28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83" t="s">
        <v>198</v>
      </c>
      <c r="AU720" s="283" t="s">
        <v>90</v>
      </c>
      <c r="AV720" s="14" t="s">
        <v>90</v>
      </c>
      <c r="AW720" s="14" t="s">
        <v>34</v>
      </c>
      <c r="AX720" s="14" t="s">
        <v>79</v>
      </c>
      <c r="AY720" s="283" t="s">
        <v>189</v>
      </c>
    </row>
    <row r="721" s="15" customFormat="1">
      <c r="A721" s="15"/>
      <c r="B721" s="284"/>
      <c r="C721" s="285"/>
      <c r="D721" s="259" t="s">
        <v>198</v>
      </c>
      <c r="E721" s="286" t="s">
        <v>1</v>
      </c>
      <c r="F721" s="287" t="s">
        <v>201</v>
      </c>
      <c r="G721" s="285"/>
      <c r="H721" s="288">
        <v>6</v>
      </c>
      <c r="I721" s="289"/>
      <c r="J721" s="285"/>
      <c r="K721" s="285"/>
      <c r="L721" s="290"/>
      <c r="M721" s="291"/>
      <c r="N721" s="292"/>
      <c r="O721" s="292"/>
      <c r="P721" s="292"/>
      <c r="Q721" s="292"/>
      <c r="R721" s="292"/>
      <c r="S721" s="292"/>
      <c r="T721" s="293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94" t="s">
        <v>198</v>
      </c>
      <c r="AU721" s="294" t="s">
        <v>90</v>
      </c>
      <c r="AV721" s="15" t="s">
        <v>194</v>
      </c>
      <c r="AW721" s="15" t="s">
        <v>34</v>
      </c>
      <c r="AX721" s="15" t="s">
        <v>84</v>
      </c>
      <c r="AY721" s="294" t="s">
        <v>189</v>
      </c>
    </row>
    <row r="722" s="2" customFormat="1" ht="16.5" customHeight="1">
      <c r="A722" s="39"/>
      <c r="B722" s="40"/>
      <c r="C722" s="295" t="s">
        <v>969</v>
      </c>
      <c r="D722" s="295" t="s">
        <v>242</v>
      </c>
      <c r="E722" s="296" t="s">
        <v>970</v>
      </c>
      <c r="F722" s="297" t="s">
        <v>971</v>
      </c>
      <c r="G722" s="298" t="s">
        <v>122</v>
      </c>
      <c r="H722" s="299">
        <v>0.085999999999999993</v>
      </c>
      <c r="I722" s="300"/>
      <c r="J722" s="301">
        <f>ROUND(I722*H722,2)</f>
        <v>0</v>
      </c>
      <c r="K722" s="302"/>
      <c r="L722" s="303"/>
      <c r="M722" s="304" t="s">
        <v>1</v>
      </c>
      <c r="N722" s="305" t="s">
        <v>44</v>
      </c>
      <c r="O722" s="92"/>
      <c r="P722" s="255">
        <f>O722*H722</f>
        <v>0</v>
      </c>
      <c r="Q722" s="255">
        <v>0.55000000000000004</v>
      </c>
      <c r="R722" s="255">
        <f>Q722*H722</f>
        <v>0.047300000000000002</v>
      </c>
      <c r="S722" s="255">
        <v>0</v>
      </c>
      <c r="T722" s="256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57" t="s">
        <v>453</v>
      </c>
      <c r="AT722" s="257" t="s">
        <v>242</v>
      </c>
      <c r="AU722" s="257" t="s">
        <v>90</v>
      </c>
      <c r="AY722" s="18" t="s">
        <v>189</v>
      </c>
      <c r="BE722" s="258">
        <f>IF(N722="základní",J722,0)</f>
        <v>0</v>
      </c>
      <c r="BF722" s="258">
        <f>IF(N722="snížená",J722,0)</f>
        <v>0</v>
      </c>
      <c r="BG722" s="258">
        <f>IF(N722="zákl. přenesená",J722,0)</f>
        <v>0</v>
      </c>
      <c r="BH722" s="258">
        <f>IF(N722="sníž. přenesená",J722,0)</f>
        <v>0</v>
      </c>
      <c r="BI722" s="258">
        <f>IF(N722="nulová",J722,0)</f>
        <v>0</v>
      </c>
      <c r="BJ722" s="18" t="s">
        <v>84</v>
      </c>
      <c r="BK722" s="258">
        <f>ROUND(I722*H722,2)</f>
        <v>0</v>
      </c>
      <c r="BL722" s="18" t="s">
        <v>294</v>
      </c>
      <c r="BM722" s="257" t="s">
        <v>972</v>
      </c>
    </row>
    <row r="723" s="2" customFormat="1">
      <c r="A723" s="39"/>
      <c r="B723" s="40"/>
      <c r="C723" s="41"/>
      <c r="D723" s="259" t="s">
        <v>196</v>
      </c>
      <c r="E723" s="41"/>
      <c r="F723" s="260" t="s">
        <v>971</v>
      </c>
      <c r="G723" s="41"/>
      <c r="H723" s="41"/>
      <c r="I723" s="140"/>
      <c r="J723" s="41"/>
      <c r="K723" s="41"/>
      <c r="L723" s="45"/>
      <c r="M723" s="261"/>
      <c r="N723" s="262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196</v>
      </c>
      <c r="AU723" s="18" t="s">
        <v>90</v>
      </c>
    </row>
    <row r="724" s="14" customFormat="1">
      <c r="A724" s="14"/>
      <c r="B724" s="273"/>
      <c r="C724" s="274"/>
      <c r="D724" s="259" t="s">
        <v>198</v>
      </c>
      <c r="E724" s="275" t="s">
        <v>1</v>
      </c>
      <c r="F724" s="276" t="s">
        <v>973</v>
      </c>
      <c r="G724" s="274"/>
      <c r="H724" s="277">
        <v>0.085999999999999993</v>
      </c>
      <c r="I724" s="278"/>
      <c r="J724" s="274"/>
      <c r="K724" s="274"/>
      <c r="L724" s="279"/>
      <c r="M724" s="280"/>
      <c r="N724" s="281"/>
      <c r="O724" s="281"/>
      <c r="P724" s="281"/>
      <c r="Q724" s="281"/>
      <c r="R724" s="281"/>
      <c r="S724" s="281"/>
      <c r="T724" s="28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83" t="s">
        <v>198</v>
      </c>
      <c r="AU724" s="283" t="s">
        <v>90</v>
      </c>
      <c r="AV724" s="14" t="s">
        <v>90</v>
      </c>
      <c r="AW724" s="14" t="s">
        <v>34</v>
      </c>
      <c r="AX724" s="14" t="s">
        <v>79</v>
      </c>
      <c r="AY724" s="283" t="s">
        <v>189</v>
      </c>
    </row>
    <row r="725" s="15" customFormat="1">
      <c r="A725" s="15"/>
      <c r="B725" s="284"/>
      <c r="C725" s="285"/>
      <c r="D725" s="259" t="s">
        <v>198</v>
      </c>
      <c r="E725" s="286" t="s">
        <v>1</v>
      </c>
      <c r="F725" s="287" t="s">
        <v>201</v>
      </c>
      <c r="G725" s="285"/>
      <c r="H725" s="288">
        <v>0.085999999999999993</v>
      </c>
      <c r="I725" s="289"/>
      <c r="J725" s="285"/>
      <c r="K725" s="285"/>
      <c r="L725" s="290"/>
      <c r="M725" s="291"/>
      <c r="N725" s="292"/>
      <c r="O725" s="292"/>
      <c r="P725" s="292"/>
      <c r="Q725" s="292"/>
      <c r="R725" s="292"/>
      <c r="S725" s="292"/>
      <c r="T725" s="293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94" t="s">
        <v>198</v>
      </c>
      <c r="AU725" s="294" t="s">
        <v>90</v>
      </c>
      <c r="AV725" s="15" t="s">
        <v>194</v>
      </c>
      <c r="AW725" s="15" t="s">
        <v>34</v>
      </c>
      <c r="AX725" s="15" t="s">
        <v>84</v>
      </c>
      <c r="AY725" s="294" t="s">
        <v>189</v>
      </c>
    </row>
    <row r="726" s="2" customFormat="1" ht="21.75" customHeight="1">
      <c r="A726" s="39"/>
      <c r="B726" s="40"/>
      <c r="C726" s="245" t="s">
        <v>974</v>
      </c>
      <c r="D726" s="245" t="s">
        <v>191</v>
      </c>
      <c r="E726" s="246" t="s">
        <v>975</v>
      </c>
      <c r="F726" s="247" t="s">
        <v>976</v>
      </c>
      <c r="G726" s="248" t="s">
        <v>418</v>
      </c>
      <c r="H726" s="249">
        <v>298.10000000000002</v>
      </c>
      <c r="I726" s="250"/>
      <c r="J726" s="251">
        <f>ROUND(I726*H726,2)</f>
        <v>0</v>
      </c>
      <c r="K726" s="252"/>
      <c r="L726" s="45"/>
      <c r="M726" s="253" t="s">
        <v>1</v>
      </c>
      <c r="N726" s="254" t="s">
        <v>44</v>
      </c>
      <c r="O726" s="92"/>
      <c r="P726" s="255">
        <f>O726*H726</f>
        <v>0</v>
      </c>
      <c r="Q726" s="255">
        <v>0</v>
      </c>
      <c r="R726" s="255">
        <f>Q726*H726</f>
        <v>0</v>
      </c>
      <c r="S726" s="255">
        <v>0</v>
      </c>
      <c r="T726" s="256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57" t="s">
        <v>294</v>
      </c>
      <c r="AT726" s="257" t="s">
        <v>191</v>
      </c>
      <c r="AU726" s="257" t="s">
        <v>90</v>
      </c>
      <c r="AY726" s="18" t="s">
        <v>189</v>
      </c>
      <c r="BE726" s="258">
        <f>IF(N726="základní",J726,0)</f>
        <v>0</v>
      </c>
      <c r="BF726" s="258">
        <f>IF(N726="snížená",J726,0)</f>
        <v>0</v>
      </c>
      <c r="BG726" s="258">
        <f>IF(N726="zákl. přenesená",J726,0)</f>
        <v>0</v>
      </c>
      <c r="BH726" s="258">
        <f>IF(N726="sníž. přenesená",J726,0)</f>
        <v>0</v>
      </c>
      <c r="BI726" s="258">
        <f>IF(N726="nulová",J726,0)</f>
        <v>0</v>
      </c>
      <c r="BJ726" s="18" t="s">
        <v>84</v>
      </c>
      <c r="BK726" s="258">
        <f>ROUND(I726*H726,2)</f>
        <v>0</v>
      </c>
      <c r="BL726" s="18" t="s">
        <v>294</v>
      </c>
      <c r="BM726" s="257" t="s">
        <v>977</v>
      </c>
    </row>
    <row r="727" s="2" customFormat="1">
      <c r="A727" s="39"/>
      <c r="B727" s="40"/>
      <c r="C727" s="41"/>
      <c r="D727" s="259" t="s">
        <v>196</v>
      </c>
      <c r="E727" s="41"/>
      <c r="F727" s="260" t="s">
        <v>978</v>
      </c>
      <c r="G727" s="41"/>
      <c r="H727" s="41"/>
      <c r="I727" s="140"/>
      <c r="J727" s="41"/>
      <c r="K727" s="41"/>
      <c r="L727" s="45"/>
      <c r="M727" s="261"/>
      <c r="N727" s="262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196</v>
      </c>
      <c r="AU727" s="18" t="s">
        <v>90</v>
      </c>
    </row>
    <row r="728" s="13" customFormat="1">
      <c r="A728" s="13"/>
      <c r="B728" s="263"/>
      <c r="C728" s="264"/>
      <c r="D728" s="259" t="s">
        <v>198</v>
      </c>
      <c r="E728" s="265" t="s">
        <v>1</v>
      </c>
      <c r="F728" s="266" t="s">
        <v>979</v>
      </c>
      <c r="G728" s="264"/>
      <c r="H728" s="265" t="s">
        <v>1</v>
      </c>
      <c r="I728" s="267"/>
      <c r="J728" s="264"/>
      <c r="K728" s="264"/>
      <c r="L728" s="268"/>
      <c r="M728" s="269"/>
      <c r="N728" s="270"/>
      <c r="O728" s="270"/>
      <c r="P728" s="270"/>
      <c r="Q728" s="270"/>
      <c r="R728" s="270"/>
      <c r="S728" s="270"/>
      <c r="T728" s="271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72" t="s">
        <v>198</v>
      </c>
      <c r="AU728" s="272" t="s">
        <v>90</v>
      </c>
      <c r="AV728" s="13" t="s">
        <v>84</v>
      </c>
      <c r="AW728" s="13" t="s">
        <v>34</v>
      </c>
      <c r="AX728" s="13" t="s">
        <v>79</v>
      </c>
      <c r="AY728" s="272" t="s">
        <v>189</v>
      </c>
    </row>
    <row r="729" s="14" customFormat="1">
      <c r="A729" s="14"/>
      <c r="B729" s="273"/>
      <c r="C729" s="274"/>
      <c r="D729" s="259" t="s">
        <v>198</v>
      </c>
      <c r="E729" s="275" t="s">
        <v>1</v>
      </c>
      <c r="F729" s="276" t="s">
        <v>980</v>
      </c>
      <c r="G729" s="274"/>
      <c r="H729" s="277">
        <v>41.600000000000001</v>
      </c>
      <c r="I729" s="278"/>
      <c r="J729" s="274"/>
      <c r="K729" s="274"/>
      <c r="L729" s="279"/>
      <c r="M729" s="280"/>
      <c r="N729" s="281"/>
      <c r="O729" s="281"/>
      <c r="P729" s="281"/>
      <c r="Q729" s="281"/>
      <c r="R729" s="281"/>
      <c r="S729" s="281"/>
      <c r="T729" s="282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83" t="s">
        <v>198</v>
      </c>
      <c r="AU729" s="283" t="s">
        <v>90</v>
      </c>
      <c r="AV729" s="14" t="s">
        <v>90</v>
      </c>
      <c r="AW729" s="14" t="s">
        <v>34</v>
      </c>
      <c r="AX729" s="14" t="s">
        <v>79</v>
      </c>
      <c r="AY729" s="283" t="s">
        <v>189</v>
      </c>
    </row>
    <row r="730" s="13" customFormat="1">
      <c r="A730" s="13"/>
      <c r="B730" s="263"/>
      <c r="C730" s="264"/>
      <c r="D730" s="259" t="s">
        <v>198</v>
      </c>
      <c r="E730" s="265" t="s">
        <v>1</v>
      </c>
      <c r="F730" s="266" t="s">
        <v>981</v>
      </c>
      <c r="G730" s="264"/>
      <c r="H730" s="265" t="s">
        <v>1</v>
      </c>
      <c r="I730" s="267"/>
      <c r="J730" s="264"/>
      <c r="K730" s="264"/>
      <c r="L730" s="268"/>
      <c r="M730" s="269"/>
      <c r="N730" s="270"/>
      <c r="O730" s="270"/>
      <c r="P730" s="270"/>
      <c r="Q730" s="270"/>
      <c r="R730" s="270"/>
      <c r="S730" s="270"/>
      <c r="T730" s="271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72" t="s">
        <v>198</v>
      </c>
      <c r="AU730" s="272" t="s">
        <v>90</v>
      </c>
      <c r="AV730" s="13" t="s">
        <v>84</v>
      </c>
      <c r="AW730" s="13" t="s">
        <v>34</v>
      </c>
      <c r="AX730" s="13" t="s">
        <v>79</v>
      </c>
      <c r="AY730" s="272" t="s">
        <v>189</v>
      </c>
    </row>
    <row r="731" s="14" customFormat="1">
      <c r="A731" s="14"/>
      <c r="B731" s="273"/>
      <c r="C731" s="274"/>
      <c r="D731" s="259" t="s">
        <v>198</v>
      </c>
      <c r="E731" s="275" t="s">
        <v>1</v>
      </c>
      <c r="F731" s="276" t="s">
        <v>982</v>
      </c>
      <c r="G731" s="274"/>
      <c r="H731" s="277">
        <v>140.80000000000001</v>
      </c>
      <c r="I731" s="278"/>
      <c r="J731" s="274"/>
      <c r="K731" s="274"/>
      <c r="L731" s="279"/>
      <c r="M731" s="280"/>
      <c r="N731" s="281"/>
      <c r="O731" s="281"/>
      <c r="P731" s="281"/>
      <c r="Q731" s="281"/>
      <c r="R731" s="281"/>
      <c r="S731" s="281"/>
      <c r="T731" s="28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83" t="s">
        <v>198</v>
      </c>
      <c r="AU731" s="283" t="s">
        <v>90</v>
      </c>
      <c r="AV731" s="14" t="s">
        <v>90</v>
      </c>
      <c r="AW731" s="14" t="s">
        <v>34</v>
      </c>
      <c r="AX731" s="14" t="s">
        <v>79</v>
      </c>
      <c r="AY731" s="283" t="s">
        <v>189</v>
      </c>
    </row>
    <row r="732" s="14" customFormat="1">
      <c r="A732" s="14"/>
      <c r="B732" s="273"/>
      <c r="C732" s="274"/>
      <c r="D732" s="259" t="s">
        <v>198</v>
      </c>
      <c r="E732" s="275" t="s">
        <v>1</v>
      </c>
      <c r="F732" s="276" t="s">
        <v>983</v>
      </c>
      <c r="G732" s="274"/>
      <c r="H732" s="277">
        <v>24.800000000000001</v>
      </c>
      <c r="I732" s="278"/>
      <c r="J732" s="274"/>
      <c r="K732" s="274"/>
      <c r="L732" s="279"/>
      <c r="M732" s="280"/>
      <c r="N732" s="281"/>
      <c r="O732" s="281"/>
      <c r="P732" s="281"/>
      <c r="Q732" s="281"/>
      <c r="R732" s="281"/>
      <c r="S732" s="281"/>
      <c r="T732" s="28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83" t="s">
        <v>198</v>
      </c>
      <c r="AU732" s="283" t="s">
        <v>90</v>
      </c>
      <c r="AV732" s="14" t="s">
        <v>90</v>
      </c>
      <c r="AW732" s="14" t="s">
        <v>34</v>
      </c>
      <c r="AX732" s="14" t="s">
        <v>79</v>
      </c>
      <c r="AY732" s="283" t="s">
        <v>189</v>
      </c>
    </row>
    <row r="733" s="14" customFormat="1">
      <c r="A733" s="14"/>
      <c r="B733" s="273"/>
      <c r="C733" s="274"/>
      <c r="D733" s="259" t="s">
        <v>198</v>
      </c>
      <c r="E733" s="275" t="s">
        <v>1</v>
      </c>
      <c r="F733" s="276" t="s">
        <v>984</v>
      </c>
      <c r="G733" s="274"/>
      <c r="H733" s="277">
        <v>20.800000000000001</v>
      </c>
      <c r="I733" s="278"/>
      <c r="J733" s="274"/>
      <c r="K733" s="274"/>
      <c r="L733" s="279"/>
      <c r="M733" s="280"/>
      <c r="N733" s="281"/>
      <c r="O733" s="281"/>
      <c r="P733" s="281"/>
      <c r="Q733" s="281"/>
      <c r="R733" s="281"/>
      <c r="S733" s="281"/>
      <c r="T733" s="28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83" t="s">
        <v>198</v>
      </c>
      <c r="AU733" s="283" t="s">
        <v>90</v>
      </c>
      <c r="AV733" s="14" t="s">
        <v>90</v>
      </c>
      <c r="AW733" s="14" t="s">
        <v>34</v>
      </c>
      <c r="AX733" s="14" t="s">
        <v>79</v>
      </c>
      <c r="AY733" s="283" t="s">
        <v>189</v>
      </c>
    </row>
    <row r="734" s="14" customFormat="1">
      <c r="A734" s="14"/>
      <c r="B734" s="273"/>
      <c r="C734" s="274"/>
      <c r="D734" s="259" t="s">
        <v>198</v>
      </c>
      <c r="E734" s="275" t="s">
        <v>1</v>
      </c>
      <c r="F734" s="276" t="s">
        <v>985</v>
      </c>
      <c r="G734" s="274"/>
      <c r="H734" s="277">
        <v>16.600000000000001</v>
      </c>
      <c r="I734" s="278"/>
      <c r="J734" s="274"/>
      <c r="K734" s="274"/>
      <c r="L734" s="279"/>
      <c r="M734" s="280"/>
      <c r="N734" s="281"/>
      <c r="O734" s="281"/>
      <c r="P734" s="281"/>
      <c r="Q734" s="281"/>
      <c r="R734" s="281"/>
      <c r="S734" s="281"/>
      <c r="T734" s="282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83" t="s">
        <v>198</v>
      </c>
      <c r="AU734" s="283" t="s">
        <v>90</v>
      </c>
      <c r="AV734" s="14" t="s">
        <v>90</v>
      </c>
      <c r="AW734" s="14" t="s">
        <v>34</v>
      </c>
      <c r="AX734" s="14" t="s">
        <v>79</v>
      </c>
      <c r="AY734" s="283" t="s">
        <v>189</v>
      </c>
    </row>
    <row r="735" s="14" customFormat="1">
      <c r="A735" s="14"/>
      <c r="B735" s="273"/>
      <c r="C735" s="274"/>
      <c r="D735" s="259" t="s">
        <v>198</v>
      </c>
      <c r="E735" s="275" t="s">
        <v>1</v>
      </c>
      <c r="F735" s="276" t="s">
        <v>986</v>
      </c>
      <c r="G735" s="274"/>
      <c r="H735" s="277">
        <v>12.4</v>
      </c>
      <c r="I735" s="278"/>
      <c r="J735" s="274"/>
      <c r="K735" s="274"/>
      <c r="L735" s="279"/>
      <c r="M735" s="280"/>
      <c r="N735" s="281"/>
      <c r="O735" s="281"/>
      <c r="P735" s="281"/>
      <c r="Q735" s="281"/>
      <c r="R735" s="281"/>
      <c r="S735" s="281"/>
      <c r="T735" s="28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83" t="s">
        <v>198</v>
      </c>
      <c r="AU735" s="283" t="s">
        <v>90</v>
      </c>
      <c r="AV735" s="14" t="s">
        <v>90</v>
      </c>
      <c r="AW735" s="14" t="s">
        <v>34</v>
      </c>
      <c r="AX735" s="14" t="s">
        <v>79</v>
      </c>
      <c r="AY735" s="283" t="s">
        <v>189</v>
      </c>
    </row>
    <row r="736" s="14" customFormat="1">
      <c r="A736" s="14"/>
      <c r="B736" s="273"/>
      <c r="C736" s="274"/>
      <c r="D736" s="259" t="s">
        <v>198</v>
      </c>
      <c r="E736" s="275" t="s">
        <v>1</v>
      </c>
      <c r="F736" s="276" t="s">
        <v>987</v>
      </c>
      <c r="G736" s="274"/>
      <c r="H736" s="277">
        <v>8</v>
      </c>
      <c r="I736" s="278"/>
      <c r="J736" s="274"/>
      <c r="K736" s="274"/>
      <c r="L736" s="279"/>
      <c r="M736" s="280"/>
      <c r="N736" s="281"/>
      <c r="O736" s="281"/>
      <c r="P736" s="281"/>
      <c r="Q736" s="281"/>
      <c r="R736" s="281"/>
      <c r="S736" s="281"/>
      <c r="T736" s="28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83" t="s">
        <v>198</v>
      </c>
      <c r="AU736" s="283" t="s">
        <v>90</v>
      </c>
      <c r="AV736" s="14" t="s">
        <v>90</v>
      </c>
      <c r="AW736" s="14" t="s">
        <v>34</v>
      </c>
      <c r="AX736" s="14" t="s">
        <v>79</v>
      </c>
      <c r="AY736" s="283" t="s">
        <v>189</v>
      </c>
    </row>
    <row r="737" s="14" customFormat="1">
      <c r="A737" s="14"/>
      <c r="B737" s="273"/>
      <c r="C737" s="274"/>
      <c r="D737" s="259" t="s">
        <v>198</v>
      </c>
      <c r="E737" s="275" t="s">
        <v>1</v>
      </c>
      <c r="F737" s="276" t="s">
        <v>988</v>
      </c>
      <c r="G737" s="274"/>
      <c r="H737" s="277">
        <v>3.7999999999999998</v>
      </c>
      <c r="I737" s="278"/>
      <c r="J737" s="274"/>
      <c r="K737" s="274"/>
      <c r="L737" s="279"/>
      <c r="M737" s="280"/>
      <c r="N737" s="281"/>
      <c r="O737" s="281"/>
      <c r="P737" s="281"/>
      <c r="Q737" s="281"/>
      <c r="R737" s="281"/>
      <c r="S737" s="281"/>
      <c r="T737" s="28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83" t="s">
        <v>198</v>
      </c>
      <c r="AU737" s="283" t="s">
        <v>90</v>
      </c>
      <c r="AV737" s="14" t="s">
        <v>90</v>
      </c>
      <c r="AW737" s="14" t="s">
        <v>34</v>
      </c>
      <c r="AX737" s="14" t="s">
        <v>79</v>
      </c>
      <c r="AY737" s="283" t="s">
        <v>189</v>
      </c>
    </row>
    <row r="738" s="13" customFormat="1">
      <c r="A738" s="13"/>
      <c r="B738" s="263"/>
      <c r="C738" s="264"/>
      <c r="D738" s="259" t="s">
        <v>198</v>
      </c>
      <c r="E738" s="265" t="s">
        <v>1</v>
      </c>
      <c r="F738" s="266" t="s">
        <v>989</v>
      </c>
      <c r="G738" s="264"/>
      <c r="H738" s="265" t="s">
        <v>1</v>
      </c>
      <c r="I738" s="267"/>
      <c r="J738" s="264"/>
      <c r="K738" s="264"/>
      <c r="L738" s="268"/>
      <c r="M738" s="269"/>
      <c r="N738" s="270"/>
      <c r="O738" s="270"/>
      <c r="P738" s="270"/>
      <c r="Q738" s="270"/>
      <c r="R738" s="270"/>
      <c r="S738" s="270"/>
      <c r="T738" s="27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72" t="s">
        <v>198</v>
      </c>
      <c r="AU738" s="272" t="s">
        <v>90</v>
      </c>
      <c r="AV738" s="13" t="s">
        <v>84</v>
      </c>
      <c r="AW738" s="13" t="s">
        <v>34</v>
      </c>
      <c r="AX738" s="13" t="s">
        <v>79</v>
      </c>
      <c r="AY738" s="272" t="s">
        <v>189</v>
      </c>
    </row>
    <row r="739" s="14" customFormat="1">
      <c r="A739" s="14"/>
      <c r="B739" s="273"/>
      <c r="C739" s="274"/>
      <c r="D739" s="259" t="s">
        <v>198</v>
      </c>
      <c r="E739" s="275" t="s">
        <v>1</v>
      </c>
      <c r="F739" s="276" t="s">
        <v>990</v>
      </c>
      <c r="G739" s="274"/>
      <c r="H739" s="277">
        <v>29.300000000000001</v>
      </c>
      <c r="I739" s="278"/>
      <c r="J739" s="274"/>
      <c r="K739" s="274"/>
      <c r="L739" s="279"/>
      <c r="M739" s="280"/>
      <c r="N739" s="281"/>
      <c r="O739" s="281"/>
      <c r="P739" s="281"/>
      <c r="Q739" s="281"/>
      <c r="R739" s="281"/>
      <c r="S739" s="281"/>
      <c r="T739" s="282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83" t="s">
        <v>198</v>
      </c>
      <c r="AU739" s="283" t="s">
        <v>90</v>
      </c>
      <c r="AV739" s="14" t="s">
        <v>90</v>
      </c>
      <c r="AW739" s="14" t="s">
        <v>34</v>
      </c>
      <c r="AX739" s="14" t="s">
        <v>79</v>
      </c>
      <c r="AY739" s="283" t="s">
        <v>189</v>
      </c>
    </row>
    <row r="740" s="15" customFormat="1">
      <c r="A740" s="15"/>
      <c r="B740" s="284"/>
      <c r="C740" s="285"/>
      <c r="D740" s="259" t="s">
        <v>198</v>
      </c>
      <c r="E740" s="286" t="s">
        <v>1</v>
      </c>
      <c r="F740" s="287" t="s">
        <v>201</v>
      </c>
      <c r="G740" s="285"/>
      <c r="H740" s="288">
        <v>298.10000000000002</v>
      </c>
      <c r="I740" s="289"/>
      <c r="J740" s="285"/>
      <c r="K740" s="285"/>
      <c r="L740" s="290"/>
      <c r="M740" s="291"/>
      <c r="N740" s="292"/>
      <c r="O740" s="292"/>
      <c r="P740" s="292"/>
      <c r="Q740" s="292"/>
      <c r="R740" s="292"/>
      <c r="S740" s="292"/>
      <c r="T740" s="293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94" t="s">
        <v>198</v>
      </c>
      <c r="AU740" s="294" t="s">
        <v>90</v>
      </c>
      <c r="AV740" s="15" t="s">
        <v>194</v>
      </c>
      <c r="AW740" s="15" t="s">
        <v>34</v>
      </c>
      <c r="AX740" s="15" t="s">
        <v>84</v>
      </c>
      <c r="AY740" s="294" t="s">
        <v>189</v>
      </c>
    </row>
    <row r="741" s="2" customFormat="1" ht="16.5" customHeight="1">
      <c r="A741" s="39"/>
      <c r="B741" s="40"/>
      <c r="C741" s="295" t="s">
        <v>991</v>
      </c>
      <c r="D741" s="295" t="s">
        <v>242</v>
      </c>
      <c r="E741" s="296" t="s">
        <v>992</v>
      </c>
      <c r="F741" s="297" t="s">
        <v>993</v>
      </c>
      <c r="G741" s="298" t="s">
        <v>122</v>
      </c>
      <c r="H741" s="299">
        <v>1.242</v>
      </c>
      <c r="I741" s="300"/>
      <c r="J741" s="301">
        <f>ROUND(I741*H741,2)</f>
        <v>0</v>
      </c>
      <c r="K741" s="302"/>
      <c r="L741" s="303"/>
      <c r="M741" s="304" t="s">
        <v>1</v>
      </c>
      <c r="N741" s="305" t="s">
        <v>44</v>
      </c>
      <c r="O741" s="92"/>
      <c r="P741" s="255">
        <f>O741*H741</f>
        <v>0</v>
      </c>
      <c r="Q741" s="255">
        <v>0.55000000000000004</v>
      </c>
      <c r="R741" s="255">
        <f>Q741*H741</f>
        <v>0.68310000000000004</v>
      </c>
      <c r="S741" s="255">
        <v>0</v>
      </c>
      <c r="T741" s="256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57" t="s">
        <v>453</v>
      </c>
      <c r="AT741" s="257" t="s">
        <v>242</v>
      </c>
      <c r="AU741" s="257" t="s">
        <v>90</v>
      </c>
      <c r="AY741" s="18" t="s">
        <v>189</v>
      </c>
      <c r="BE741" s="258">
        <f>IF(N741="základní",J741,0)</f>
        <v>0</v>
      </c>
      <c r="BF741" s="258">
        <f>IF(N741="snížená",J741,0)</f>
        <v>0</v>
      </c>
      <c r="BG741" s="258">
        <f>IF(N741="zákl. přenesená",J741,0)</f>
        <v>0</v>
      </c>
      <c r="BH741" s="258">
        <f>IF(N741="sníž. přenesená",J741,0)</f>
        <v>0</v>
      </c>
      <c r="BI741" s="258">
        <f>IF(N741="nulová",J741,0)</f>
        <v>0</v>
      </c>
      <c r="BJ741" s="18" t="s">
        <v>84</v>
      </c>
      <c r="BK741" s="258">
        <f>ROUND(I741*H741,2)</f>
        <v>0</v>
      </c>
      <c r="BL741" s="18" t="s">
        <v>294</v>
      </c>
      <c r="BM741" s="257" t="s">
        <v>994</v>
      </c>
    </row>
    <row r="742" s="2" customFormat="1">
      <c r="A742" s="39"/>
      <c r="B742" s="40"/>
      <c r="C742" s="41"/>
      <c r="D742" s="259" t="s">
        <v>196</v>
      </c>
      <c r="E742" s="41"/>
      <c r="F742" s="260" t="s">
        <v>993</v>
      </c>
      <c r="G742" s="41"/>
      <c r="H742" s="41"/>
      <c r="I742" s="140"/>
      <c r="J742" s="41"/>
      <c r="K742" s="41"/>
      <c r="L742" s="45"/>
      <c r="M742" s="261"/>
      <c r="N742" s="262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196</v>
      </c>
      <c r="AU742" s="18" t="s">
        <v>90</v>
      </c>
    </row>
    <row r="743" s="14" customFormat="1">
      <c r="A743" s="14"/>
      <c r="B743" s="273"/>
      <c r="C743" s="274"/>
      <c r="D743" s="259" t="s">
        <v>198</v>
      </c>
      <c r="E743" s="275" t="s">
        <v>1</v>
      </c>
      <c r="F743" s="276" t="s">
        <v>995</v>
      </c>
      <c r="G743" s="274"/>
      <c r="H743" s="277">
        <v>1.242</v>
      </c>
      <c r="I743" s="278"/>
      <c r="J743" s="274"/>
      <c r="K743" s="274"/>
      <c r="L743" s="279"/>
      <c r="M743" s="280"/>
      <c r="N743" s="281"/>
      <c r="O743" s="281"/>
      <c r="P743" s="281"/>
      <c r="Q743" s="281"/>
      <c r="R743" s="281"/>
      <c r="S743" s="281"/>
      <c r="T743" s="28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83" t="s">
        <v>198</v>
      </c>
      <c r="AU743" s="283" t="s">
        <v>90</v>
      </c>
      <c r="AV743" s="14" t="s">
        <v>90</v>
      </c>
      <c r="AW743" s="14" t="s">
        <v>34</v>
      </c>
      <c r="AX743" s="14" t="s">
        <v>79</v>
      </c>
      <c r="AY743" s="283" t="s">
        <v>189</v>
      </c>
    </row>
    <row r="744" s="15" customFormat="1">
      <c r="A744" s="15"/>
      <c r="B744" s="284"/>
      <c r="C744" s="285"/>
      <c r="D744" s="259" t="s">
        <v>198</v>
      </c>
      <c r="E744" s="286" t="s">
        <v>1</v>
      </c>
      <c r="F744" s="287" t="s">
        <v>201</v>
      </c>
      <c r="G744" s="285"/>
      <c r="H744" s="288">
        <v>1.242</v>
      </c>
      <c r="I744" s="289"/>
      <c r="J744" s="285"/>
      <c r="K744" s="285"/>
      <c r="L744" s="290"/>
      <c r="M744" s="291"/>
      <c r="N744" s="292"/>
      <c r="O744" s="292"/>
      <c r="P744" s="292"/>
      <c r="Q744" s="292"/>
      <c r="R744" s="292"/>
      <c r="S744" s="292"/>
      <c r="T744" s="293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94" t="s">
        <v>198</v>
      </c>
      <c r="AU744" s="294" t="s">
        <v>90</v>
      </c>
      <c r="AV744" s="15" t="s">
        <v>194</v>
      </c>
      <c r="AW744" s="15" t="s">
        <v>34</v>
      </c>
      <c r="AX744" s="15" t="s">
        <v>84</v>
      </c>
      <c r="AY744" s="294" t="s">
        <v>189</v>
      </c>
    </row>
    <row r="745" s="2" customFormat="1" ht="16.5" customHeight="1">
      <c r="A745" s="39"/>
      <c r="B745" s="40"/>
      <c r="C745" s="295" t="s">
        <v>996</v>
      </c>
      <c r="D745" s="295" t="s">
        <v>242</v>
      </c>
      <c r="E745" s="296" t="s">
        <v>997</v>
      </c>
      <c r="F745" s="297" t="s">
        <v>998</v>
      </c>
      <c r="G745" s="298" t="s">
        <v>122</v>
      </c>
      <c r="H745" s="299">
        <v>3.339</v>
      </c>
      <c r="I745" s="300"/>
      <c r="J745" s="301">
        <f>ROUND(I745*H745,2)</f>
        <v>0</v>
      </c>
      <c r="K745" s="302"/>
      <c r="L745" s="303"/>
      <c r="M745" s="304" t="s">
        <v>1</v>
      </c>
      <c r="N745" s="305" t="s">
        <v>44</v>
      </c>
      <c r="O745" s="92"/>
      <c r="P745" s="255">
        <f>O745*H745</f>
        <v>0</v>
      </c>
      <c r="Q745" s="255">
        <v>0.55000000000000004</v>
      </c>
      <c r="R745" s="255">
        <f>Q745*H745</f>
        <v>1.8364500000000001</v>
      </c>
      <c r="S745" s="255">
        <v>0</v>
      </c>
      <c r="T745" s="256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57" t="s">
        <v>453</v>
      </c>
      <c r="AT745" s="257" t="s">
        <v>242</v>
      </c>
      <c r="AU745" s="257" t="s">
        <v>90</v>
      </c>
      <c r="AY745" s="18" t="s">
        <v>189</v>
      </c>
      <c r="BE745" s="258">
        <f>IF(N745="základní",J745,0)</f>
        <v>0</v>
      </c>
      <c r="BF745" s="258">
        <f>IF(N745="snížená",J745,0)</f>
        <v>0</v>
      </c>
      <c r="BG745" s="258">
        <f>IF(N745="zákl. přenesená",J745,0)</f>
        <v>0</v>
      </c>
      <c r="BH745" s="258">
        <f>IF(N745="sníž. přenesená",J745,0)</f>
        <v>0</v>
      </c>
      <c r="BI745" s="258">
        <f>IF(N745="nulová",J745,0)</f>
        <v>0</v>
      </c>
      <c r="BJ745" s="18" t="s">
        <v>84</v>
      </c>
      <c r="BK745" s="258">
        <f>ROUND(I745*H745,2)</f>
        <v>0</v>
      </c>
      <c r="BL745" s="18" t="s">
        <v>294</v>
      </c>
      <c r="BM745" s="257" t="s">
        <v>999</v>
      </c>
    </row>
    <row r="746" s="2" customFormat="1">
      <c r="A746" s="39"/>
      <c r="B746" s="40"/>
      <c r="C746" s="41"/>
      <c r="D746" s="259" t="s">
        <v>196</v>
      </c>
      <c r="E746" s="41"/>
      <c r="F746" s="260" t="s">
        <v>998</v>
      </c>
      <c r="G746" s="41"/>
      <c r="H746" s="41"/>
      <c r="I746" s="140"/>
      <c r="J746" s="41"/>
      <c r="K746" s="41"/>
      <c r="L746" s="45"/>
      <c r="M746" s="261"/>
      <c r="N746" s="262"/>
      <c r="O746" s="92"/>
      <c r="P746" s="92"/>
      <c r="Q746" s="92"/>
      <c r="R746" s="92"/>
      <c r="S746" s="92"/>
      <c r="T746" s="93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196</v>
      </c>
      <c r="AU746" s="18" t="s">
        <v>90</v>
      </c>
    </row>
    <row r="747" s="14" customFormat="1">
      <c r="A747" s="14"/>
      <c r="B747" s="273"/>
      <c r="C747" s="274"/>
      <c r="D747" s="259" t="s">
        <v>198</v>
      </c>
      <c r="E747" s="275" t="s">
        <v>1</v>
      </c>
      <c r="F747" s="276" t="s">
        <v>1000</v>
      </c>
      <c r="G747" s="274"/>
      <c r="H747" s="277">
        <v>0.5</v>
      </c>
      <c r="I747" s="278"/>
      <c r="J747" s="274"/>
      <c r="K747" s="274"/>
      <c r="L747" s="279"/>
      <c r="M747" s="280"/>
      <c r="N747" s="281"/>
      <c r="O747" s="281"/>
      <c r="P747" s="281"/>
      <c r="Q747" s="281"/>
      <c r="R747" s="281"/>
      <c r="S747" s="281"/>
      <c r="T747" s="28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83" t="s">
        <v>198</v>
      </c>
      <c r="AU747" s="283" t="s">
        <v>90</v>
      </c>
      <c r="AV747" s="14" t="s">
        <v>90</v>
      </c>
      <c r="AW747" s="14" t="s">
        <v>34</v>
      </c>
      <c r="AX747" s="14" t="s">
        <v>79</v>
      </c>
      <c r="AY747" s="283" t="s">
        <v>189</v>
      </c>
    </row>
    <row r="748" s="14" customFormat="1">
      <c r="A748" s="14"/>
      <c r="B748" s="273"/>
      <c r="C748" s="274"/>
      <c r="D748" s="259" t="s">
        <v>198</v>
      </c>
      <c r="E748" s="275" t="s">
        <v>1</v>
      </c>
      <c r="F748" s="276" t="s">
        <v>1001</v>
      </c>
      <c r="G748" s="274"/>
      <c r="H748" s="277">
        <v>2.839</v>
      </c>
      <c r="I748" s="278"/>
      <c r="J748" s="274"/>
      <c r="K748" s="274"/>
      <c r="L748" s="279"/>
      <c r="M748" s="280"/>
      <c r="N748" s="281"/>
      <c r="O748" s="281"/>
      <c r="P748" s="281"/>
      <c r="Q748" s="281"/>
      <c r="R748" s="281"/>
      <c r="S748" s="281"/>
      <c r="T748" s="28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83" t="s">
        <v>198</v>
      </c>
      <c r="AU748" s="283" t="s">
        <v>90</v>
      </c>
      <c r="AV748" s="14" t="s">
        <v>90</v>
      </c>
      <c r="AW748" s="14" t="s">
        <v>34</v>
      </c>
      <c r="AX748" s="14" t="s">
        <v>79</v>
      </c>
      <c r="AY748" s="283" t="s">
        <v>189</v>
      </c>
    </row>
    <row r="749" s="15" customFormat="1">
      <c r="A749" s="15"/>
      <c r="B749" s="284"/>
      <c r="C749" s="285"/>
      <c r="D749" s="259" t="s">
        <v>198</v>
      </c>
      <c r="E749" s="286" t="s">
        <v>1</v>
      </c>
      <c r="F749" s="287" t="s">
        <v>201</v>
      </c>
      <c r="G749" s="285"/>
      <c r="H749" s="288">
        <v>3.339</v>
      </c>
      <c r="I749" s="289"/>
      <c r="J749" s="285"/>
      <c r="K749" s="285"/>
      <c r="L749" s="290"/>
      <c r="M749" s="291"/>
      <c r="N749" s="292"/>
      <c r="O749" s="292"/>
      <c r="P749" s="292"/>
      <c r="Q749" s="292"/>
      <c r="R749" s="292"/>
      <c r="S749" s="292"/>
      <c r="T749" s="293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94" t="s">
        <v>198</v>
      </c>
      <c r="AU749" s="294" t="s">
        <v>90</v>
      </c>
      <c r="AV749" s="15" t="s">
        <v>194</v>
      </c>
      <c r="AW749" s="15" t="s">
        <v>34</v>
      </c>
      <c r="AX749" s="15" t="s">
        <v>84</v>
      </c>
      <c r="AY749" s="294" t="s">
        <v>189</v>
      </c>
    </row>
    <row r="750" s="2" customFormat="1" ht="16.5" customHeight="1">
      <c r="A750" s="39"/>
      <c r="B750" s="40"/>
      <c r="C750" s="295" t="s">
        <v>1002</v>
      </c>
      <c r="D750" s="295" t="s">
        <v>242</v>
      </c>
      <c r="E750" s="296" t="s">
        <v>1003</v>
      </c>
      <c r="F750" s="297" t="s">
        <v>1004</v>
      </c>
      <c r="G750" s="298" t="s">
        <v>122</v>
      </c>
      <c r="H750" s="299">
        <v>0.58999999999999997</v>
      </c>
      <c r="I750" s="300"/>
      <c r="J750" s="301">
        <f>ROUND(I750*H750,2)</f>
        <v>0</v>
      </c>
      <c r="K750" s="302"/>
      <c r="L750" s="303"/>
      <c r="M750" s="304" t="s">
        <v>1</v>
      </c>
      <c r="N750" s="305" t="s">
        <v>44</v>
      </c>
      <c r="O750" s="92"/>
      <c r="P750" s="255">
        <f>O750*H750</f>
        <v>0</v>
      </c>
      <c r="Q750" s="255">
        <v>0.55000000000000004</v>
      </c>
      <c r="R750" s="255">
        <f>Q750*H750</f>
        <v>0.32450000000000001</v>
      </c>
      <c r="S750" s="255">
        <v>0</v>
      </c>
      <c r="T750" s="256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57" t="s">
        <v>453</v>
      </c>
      <c r="AT750" s="257" t="s">
        <v>242</v>
      </c>
      <c r="AU750" s="257" t="s">
        <v>90</v>
      </c>
      <c r="AY750" s="18" t="s">
        <v>189</v>
      </c>
      <c r="BE750" s="258">
        <f>IF(N750="základní",J750,0)</f>
        <v>0</v>
      </c>
      <c r="BF750" s="258">
        <f>IF(N750="snížená",J750,0)</f>
        <v>0</v>
      </c>
      <c r="BG750" s="258">
        <f>IF(N750="zákl. přenesená",J750,0)</f>
        <v>0</v>
      </c>
      <c r="BH750" s="258">
        <f>IF(N750="sníž. přenesená",J750,0)</f>
        <v>0</v>
      </c>
      <c r="BI750" s="258">
        <f>IF(N750="nulová",J750,0)</f>
        <v>0</v>
      </c>
      <c r="BJ750" s="18" t="s">
        <v>84</v>
      </c>
      <c r="BK750" s="258">
        <f>ROUND(I750*H750,2)</f>
        <v>0</v>
      </c>
      <c r="BL750" s="18" t="s">
        <v>294</v>
      </c>
      <c r="BM750" s="257" t="s">
        <v>1005</v>
      </c>
    </row>
    <row r="751" s="2" customFormat="1">
      <c r="A751" s="39"/>
      <c r="B751" s="40"/>
      <c r="C751" s="41"/>
      <c r="D751" s="259" t="s">
        <v>196</v>
      </c>
      <c r="E751" s="41"/>
      <c r="F751" s="260" t="s">
        <v>1004</v>
      </c>
      <c r="G751" s="41"/>
      <c r="H751" s="41"/>
      <c r="I751" s="140"/>
      <c r="J751" s="41"/>
      <c r="K751" s="41"/>
      <c r="L751" s="45"/>
      <c r="M751" s="261"/>
      <c r="N751" s="262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196</v>
      </c>
      <c r="AU751" s="18" t="s">
        <v>90</v>
      </c>
    </row>
    <row r="752" s="14" customFormat="1">
      <c r="A752" s="14"/>
      <c r="B752" s="273"/>
      <c r="C752" s="274"/>
      <c r="D752" s="259" t="s">
        <v>198</v>
      </c>
      <c r="E752" s="275" t="s">
        <v>1</v>
      </c>
      <c r="F752" s="276" t="s">
        <v>1006</v>
      </c>
      <c r="G752" s="274"/>
      <c r="H752" s="277">
        <v>0.41099999999999998</v>
      </c>
      <c r="I752" s="278"/>
      <c r="J752" s="274"/>
      <c r="K752" s="274"/>
      <c r="L752" s="279"/>
      <c r="M752" s="280"/>
      <c r="N752" s="281"/>
      <c r="O752" s="281"/>
      <c r="P752" s="281"/>
      <c r="Q752" s="281"/>
      <c r="R752" s="281"/>
      <c r="S752" s="281"/>
      <c r="T752" s="282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83" t="s">
        <v>198</v>
      </c>
      <c r="AU752" s="283" t="s">
        <v>90</v>
      </c>
      <c r="AV752" s="14" t="s">
        <v>90</v>
      </c>
      <c r="AW752" s="14" t="s">
        <v>34</v>
      </c>
      <c r="AX752" s="14" t="s">
        <v>79</v>
      </c>
      <c r="AY752" s="283" t="s">
        <v>189</v>
      </c>
    </row>
    <row r="753" s="14" customFormat="1">
      <c r="A753" s="14"/>
      <c r="B753" s="273"/>
      <c r="C753" s="274"/>
      <c r="D753" s="259" t="s">
        <v>198</v>
      </c>
      <c r="E753" s="275" t="s">
        <v>1</v>
      </c>
      <c r="F753" s="276" t="s">
        <v>1007</v>
      </c>
      <c r="G753" s="274"/>
      <c r="H753" s="277">
        <v>0.17899999999999999</v>
      </c>
      <c r="I753" s="278"/>
      <c r="J753" s="274"/>
      <c r="K753" s="274"/>
      <c r="L753" s="279"/>
      <c r="M753" s="280"/>
      <c r="N753" s="281"/>
      <c r="O753" s="281"/>
      <c r="P753" s="281"/>
      <c r="Q753" s="281"/>
      <c r="R753" s="281"/>
      <c r="S753" s="281"/>
      <c r="T753" s="282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83" t="s">
        <v>198</v>
      </c>
      <c r="AU753" s="283" t="s">
        <v>90</v>
      </c>
      <c r="AV753" s="14" t="s">
        <v>90</v>
      </c>
      <c r="AW753" s="14" t="s">
        <v>34</v>
      </c>
      <c r="AX753" s="14" t="s">
        <v>79</v>
      </c>
      <c r="AY753" s="283" t="s">
        <v>189</v>
      </c>
    </row>
    <row r="754" s="15" customFormat="1">
      <c r="A754" s="15"/>
      <c r="B754" s="284"/>
      <c r="C754" s="285"/>
      <c r="D754" s="259" t="s">
        <v>198</v>
      </c>
      <c r="E754" s="286" t="s">
        <v>1</v>
      </c>
      <c r="F754" s="287" t="s">
        <v>201</v>
      </c>
      <c r="G754" s="285"/>
      <c r="H754" s="288">
        <v>0.58999999999999997</v>
      </c>
      <c r="I754" s="289"/>
      <c r="J754" s="285"/>
      <c r="K754" s="285"/>
      <c r="L754" s="290"/>
      <c r="M754" s="291"/>
      <c r="N754" s="292"/>
      <c r="O754" s="292"/>
      <c r="P754" s="292"/>
      <c r="Q754" s="292"/>
      <c r="R754" s="292"/>
      <c r="S754" s="292"/>
      <c r="T754" s="293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94" t="s">
        <v>198</v>
      </c>
      <c r="AU754" s="294" t="s">
        <v>90</v>
      </c>
      <c r="AV754" s="15" t="s">
        <v>194</v>
      </c>
      <c r="AW754" s="15" t="s">
        <v>34</v>
      </c>
      <c r="AX754" s="15" t="s">
        <v>84</v>
      </c>
      <c r="AY754" s="294" t="s">
        <v>189</v>
      </c>
    </row>
    <row r="755" s="2" customFormat="1" ht="21.75" customHeight="1">
      <c r="A755" s="39"/>
      <c r="B755" s="40"/>
      <c r="C755" s="245" t="s">
        <v>1008</v>
      </c>
      <c r="D755" s="245" t="s">
        <v>191</v>
      </c>
      <c r="E755" s="246" t="s">
        <v>1009</v>
      </c>
      <c r="F755" s="247" t="s">
        <v>1010</v>
      </c>
      <c r="G755" s="248" t="s">
        <v>418</v>
      </c>
      <c r="H755" s="249">
        <v>51</v>
      </c>
      <c r="I755" s="250"/>
      <c r="J755" s="251">
        <f>ROUND(I755*H755,2)</f>
        <v>0</v>
      </c>
      <c r="K755" s="252"/>
      <c r="L755" s="45"/>
      <c r="M755" s="253" t="s">
        <v>1</v>
      </c>
      <c r="N755" s="254" t="s">
        <v>44</v>
      </c>
      <c r="O755" s="92"/>
      <c r="P755" s="255">
        <f>O755*H755</f>
        <v>0</v>
      </c>
      <c r="Q755" s="255">
        <v>0</v>
      </c>
      <c r="R755" s="255">
        <f>Q755*H755</f>
        <v>0</v>
      </c>
      <c r="S755" s="255">
        <v>0</v>
      </c>
      <c r="T755" s="256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57" t="s">
        <v>294</v>
      </c>
      <c r="AT755" s="257" t="s">
        <v>191</v>
      </c>
      <c r="AU755" s="257" t="s">
        <v>90</v>
      </c>
      <c r="AY755" s="18" t="s">
        <v>189</v>
      </c>
      <c r="BE755" s="258">
        <f>IF(N755="základní",J755,0)</f>
        <v>0</v>
      </c>
      <c r="BF755" s="258">
        <f>IF(N755="snížená",J755,0)</f>
        <v>0</v>
      </c>
      <c r="BG755" s="258">
        <f>IF(N755="zákl. přenesená",J755,0)</f>
        <v>0</v>
      </c>
      <c r="BH755" s="258">
        <f>IF(N755="sníž. přenesená",J755,0)</f>
        <v>0</v>
      </c>
      <c r="BI755" s="258">
        <f>IF(N755="nulová",J755,0)</f>
        <v>0</v>
      </c>
      <c r="BJ755" s="18" t="s">
        <v>84</v>
      </c>
      <c r="BK755" s="258">
        <f>ROUND(I755*H755,2)</f>
        <v>0</v>
      </c>
      <c r="BL755" s="18" t="s">
        <v>294</v>
      </c>
      <c r="BM755" s="257" t="s">
        <v>1011</v>
      </c>
    </row>
    <row r="756" s="2" customFormat="1">
      <c r="A756" s="39"/>
      <c r="B756" s="40"/>
      <c r="C756" s="41"/>
      <c r="D756" s="259" t="s">
        <v>196</v>
      </c>
      <c r="E756" s="41"/>
      <c r="F756" s="260" t="s">
        <v>1012</v>
      </c>
      <c r="G756" s="41"/>
      <c r="H756" s="41"/>
      <c r="I756" s="140"/>
      <c r="J756" s="41"/>
      <c r="K756" s="41"/>
      <c r="L756" s="45"/>
      <c r="M756" s="261"/>
      <c r="N756" s="262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196</v>
      </c>
      <c r="AU756" s="18" t="s">
        <v>90</v>
      </c>
    </row>
    <row r="757" s="13" customFormat="1">
      <c r="A757" s="13"/>
      <c r="B757" s="263"/>
      <c r="C757" s="264"/>
      <c r="D757" s="259" t="s">
        <v>198</v>
      </c>
      <c r="E757" s="265" t="s">
        <v>1</v>
      </c>
      <c r="F757" s="266" t="s">
        <v>1013</v>
      </c>
      <c r="G757" s="264"/>
      <c r="H757" s="265" t="s">
        <v>1</v>
      </c>
      <c r="I757" s="267"/>
      <c r="J757" s="264"/>
      <c r="K757" s="264"/>
      <c r="L757" s="268"/>
      <c r="M757" s="269"/>
      <c r="N757" s="270"/>
      <c r="O757" s="270"/>
      <c r="P757" s="270"/>
      <c r="Q757" s="270"/>
      <c r="R757" s="270"/>
      <c r="S757" s="270"/>
      <c r="T757" s="27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72" t="s">
        <v>198</v>
      </c>
      <c r="AU757" s="272" t="s">
        <v>90</v>
      </c>
      <c r="AV757" s="13" t="s">
        <v>84</v>
      </c>
      <c r="AW757" s="13" t="s">
        <v>34</v>
      </c>
      <c r="AX757" s="13" t="s">
        <v>79</v>
      </c>
      <c r="AY757" s="272" t="s">
        <v>189</v>
      </c>
    </row>
    <row r="758" s="14" customFormat="1">
      <c r="A758" s="14"/>
      <c r="B758" s="273"/>
      <c r="C758" s="274"/>
      <c r="D758" s="259" t="s">
        <v>198</v>
      </c>
      <c r="E758" s="275" t="s">
        <v>1</v>
      </c>
      <c r="F758" s="276" t="s">
        <v>1014</v>
      </c>
      <c r="G758" s="274"/>
      <c r="H758" s="277">
        <v>7.7999999999999998</v>
      </c>
      <c r="I758" s="278"/>
      <c r="J758" s="274"/>
      <c r="K758" s="274"/>
      <c r="L758" s="279"/>
      <c r="M758" s="280"/>
      <c r="N758" s="281"/>
      <c r="O758" s="281"/>
      <c r="P758" s="281"/>
      <c r="Q758" s="281"/>
      <c r="R758" s="281"/>
      <c r="S758" s="281"/>
      <c r="T758" s="28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83" t="s">
        <v>198</v>
      </c>
      <c r="AU758" s="283" t="s">
        <v>90</v>
      </c>
      <c r="AV758" s="14" t="s">
        <v>90</v>
      </c>
      <c r="AW758" s="14" t="s">
        <v>34</v>
      </c>
      <c r="AX758" s="14" t="s">
        <v>79</v>
      </c>
      <c r="AY758" s="283" t="s">
        <v>189</v>
      </c>
    </row>
    <row r="759" s="13" customFormat="1">
      <c r="A759" s="13"/>
      <c r="B759" s="263"/>
      <c r="C759" s="264"/>
      <c r="D759" s="259" t="s">
        <v>198</v>
      </c>
      <c r="E759" s="265" t="s">
        <v>1</v>
      </c>
      <c r="F759" s="266" t="s">
        <v>1015</v>
      </c>
      <c r="G759" s="264"/>
      <c r="H759" s="265" t="s">
        <v>1</v>
      </c>
      <c r="I759" s="267"/>
      <c r="J759" s="264"/>
      <c r="K759" s="264"/>
      <c r="L759" s="268"/>
      <c r="M759" s="269"/>
      <c r="N759" s="270"/>
      <c r="O759" s="270"/>
      <c r="P759" s="270"/>
      <c r="Q759" s="270"/>
      <c r="R759" s="270"/>
      <c r="S759" s="270"/>
      <c r="T759" s="27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72" t="s">
        <v>198</v>
      </c>
      <c r="AU759" s="272" t="s">
        <v>90</v>
      </c>
      <c r="AV759" s="13" t="s">
        <v>84</v>
      </c>
      <c r="AW759" s="13" t="s">
        <v>34</v>
      </c>
      <c r="AX759" s="13" t="s">
        <v>79</v>
      </c>
      <c r="AY759" s="272" t="s">
        <v>189</v>
      </c>
    </row>
    <row r="760" s="14" customFormat="1">
      <c r="A760" s="14"/>
      <c r="B760" s="273"/>
      <c r="C760" s="274"/>
      <c r="D760" s="259" t="s">
        <v>198</v>
      </c>
      <c r="E760" s="275" t="s">
        <v>1</v>
      </c>
      <c r="F760" s="276" t="s">
        <v>1016</v>
      </c>
      <c r="G760" s="274"/>
      <c r="H760" s="277">
        <v>20.399999999999999</v>
      </c>
      <c r="I760" s="278"/>
      <c r="J760" s="274"/>
      <c r="K760" s="274"/>
      <c r="L760" s="279"/>
      <c r="M760" s="280"/>
      <c r="N760" s="281"/>
      <c r="O760" s="281"/>
      <c r="P760" s="281"/>
      <c r="Q760" s="281"/>
      <c r="R760" s="281"/>
      <c r="S760" s="281"/>
      <c r="T760" s="28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83" t="s">
        <v>198</v>
      </c>
      <c r="AU760" s="283" t="s">
        <v>90</v>
      </c>
      <c r="AV760" s="14" t="s">
        <v>90</v>
      </c>
      <c r="AW760" s="14" t="s">
        <v>34</v>
      </c>
      <c r="AX760" s="14" t="s">
        <v>79</v>
      </c>
      <c r="AY760" s="283" t="s">
        <v>189</v>
      </c>
    </row>
    <row r="761" s="13" customFormat="1">
      <c r="A761" s="13"/>
      <c r="B761" s="263"/>
      <c r="C761" s="264"/>
      <c r="D761" s="259" t="s">
        <v>198</v>
      </c>
      <c r="E761" s="265" t="s">
        <v>1</v>
      </c>
      <c r="F761" s="266" t="s">
        <v>1017</v>
      </c>
      <c r="G761" s="264"/>
      <c r="H761" s="265" t="s">
        <v>1</v>
      </c>
      <c r="I761" s="267"/>
      <c r="J761" s="264"/>
      <c r="K761" s="264"/>
      <c r="L761" s="268"/>
      <c r="M761" s="269"/>
      <c r="N761" s="270"/>
      <c r="O761" s="270"/>
      <c r="P761" s="270"/>
      <c r="Q761" s="270"/>
      <c r="R761" s="270"/>
      <c r="S761" s="270"/>
      <c r="T761" s="27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72" t="s">
        <v>198</v>
      </c>
      <c r="AU761" s="272" t="s">
        <v>90</v>
      </c>
      <c r="AV761" s="13" t="s">
        <v>84</v>
      </c>
      <c r="AW761" s="13" t="s">
        <v>34</v>
      </c>
      <c r="AX761" s="13" t="s">
        <v>79</v>
      </c>
      <c r="AY761" s="272" t="s">
        <v>189</v>
      </c>
    </row>
    <row r="762" s="14" customFormat="1">
      <c r="A762" s="14"/>
      <c r="B762" s="273"/>
      <c r="C762" s="274"/>
      <c r="D762" s="259" t="s">
        <v>198</v>
      </c>
      <c r="E762" s="275" t="s">
        <v>1</v>
      </c>
      <c r="F762" s="276" t="s">
        <v>961</v>
      </c>
      <c r="G762" s="274"/>
      <c r="H762" s="277">
        <v>16</v>
      </c>
      <c r="I762" s="278"/>
      <c r="J762" s="274"/>
      <c r="K762" s="274"/>
      <c r="L762" s="279"/>
      <c r="M762" s="280"/>
      <c r="N762" s="281"/>
      <c r="O762" s="281"/>
      <c r="P762" s="281"/>
      <c r="Q762" s="281"/>
      <c r="R762" s="281"/>
      <c r="S762" s="281"/>
      <c r="T762" s="28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83" t="s">
        <v>198</v>
      </c>
      <c r="AU762" s="283" t="s">
        <v>90</v>
      </c>
      <c r="AV762" s="14" t="s">
        <v>90</v>
      </c>
      <c r="AW762" s="14" t="s">
        <v>34</v>
      </c>
      <c r="AX762" s="14" t="s">
        <v>79</v>
      </c>
      <c r="AY762" s="283" t="s">
        <v>189</v>
      </c>
    </row>
    <row r="763" s="13" customFormat="1">
      <c r="A763" s="13"/>
      <c r="B763" s="263"/>
      <c r="C763" s="264"/>
      <c r="D763" s="259" t="s">
        <v>198</v>
      </c>
      <c r="E763" s="265" t="s">
        <v>1</v>
      </c>
      <c r="F763" s="266" t="s">
        <v>1015</v>
      </c>
      <c r="G763" s="264"/>
      <c r="H763" s="265" t="s">
        <v>1</v>
      </c>
      <c r="I763" s="267"/>
      <c r="J763" s="264"/>
      <c r="K763" s="264"/>
      <c r="L763" s="268"/>
      <c r="M763" s="269"/>
      <c r="N763" s="270"/>
      <c r="O763" s="270"/>
      <c r="P763" s="270"/>
      <c r="Q763" s="270"/>
      <c r="R763" s="270"/>
      <c r="S763" s="270"/>
      <c r="T763" s="27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72" t="s">
        <v>198</v>
      </c>
      <c r="AU763" s="272" t="s">
        <v>90</v>
      </c>
      <c r="AV763" s="13" t="s">
        <v>84</v>
      </c>
      <c r="AW763" s="13" t="s">
        <v>34</v>
      </c>
      <c r="AX763" s="13" t="s">
        <v>79</v>
      </c>
      <c r="AY763" s="272" t="s">
        <v>189</v>
      </c>
    </row>
    <row r="764" s="14" customFormat="1">
      <c r="A764" s="14"/>
      <c r="B764" s="273"/>
      <c r="C764" s="274"/>
      <c r="D764" s="259" t="s">
        <v>198</v>
      </c>
      <c r="E764" s="275" t="s">
        <v>1</v>
      </c>
      <c r="F764" s="276" t="s">
        <v>1018</v>
      </c>
      <c r="G764" s="274"/>
      <c r="H764" s="277">
        <v>6.7999999999999998</v>
      </c>
      <c r="I764" s="278"/>
      <c r="J764" s="274"/>
      <c r="K764" s="274"/>
      <c r="L764" s="279"/>
      <c r="M764" s="280"/>
      <c r="N764" s="281"/>
      <c r="O764" s="281"/>
      <c r="P764" s="281"/>
      <c r="Q764" s="281"/>
      <c r="R764" s="281"/>
      <c r="S764" s="281"/>
      <c r="T764" s="28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83" t="s">
        <v>198</v>
      </c>
      <c r="AU764" s="283" t="s">
        <v>90</v>
      </c>
      <c r="AV764" s="14" t="s">
        <v>90</v>
      </c>
      <c r="AW764" s="14" t="s">
        <v>34</v>
      </c>
      <c r="AX764" s="14" t="s">
        <v>79</v>
      </c>
      <c r="AY764" s="283" t="s">
        <v>189</v>
      </c>
    </row>
    <row r="765" s="15" customFormat="1">
      <c r="A765" s="15"/>
      <c r="B765" s="284"/>
      <c r="C765" s="285"/>
      <c r="D765" s="259" t="s">
        <v>198</v>
      </c>
      <c r="E765" s="286" t="s">
        <v>1</v>
      </c>
      <c r="F765" s="287" t="s">
        <v>201</v>
      </c>
      <c r="G765" s="285"/>
      <c r="H765" s="288">
        <v>51</v>
      </c>
      <c r="I765" s="289"/>
      <c r="J765" s="285"/>
      <c r="K765" s="285"/>
      <c r="L765" s="290"/>
      <c r="M765" s="291"/>
      <c r="N765" s="292"/>
      <c r="O765" s="292"/>
      <c r="P765" s="292"/>
      <c r="Q765" s="292"/>
      <c r="R765" s="292"/>
      <c r="S765" s="292"/>
      <c r="T765" s="293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94" t="s">
        <v>198</v>
      </c>
      <c r="AU765" s="294" t="s">
        <v>90</v>
      </c>
      <c r="AV765" s="15" t="s">
        <v>194</v>
      </c>
      <c r="AW765" s="15" t="s">
        <v>34</v>
      </c>
      <c r="AX765" s="15" t="s">
        <v>84</v>
      </c>
      <c r="AY765" s="294" t="s">
        <v>189</v>
      </c>
    </row>
    <row r="766" s="2" customFormat="1" ht="16.5" customHeight="1">
      <c r="A766" s="39"/>
      <c r="B766" s="40"/>
      <c r="C766" s="295" t="s">
        <v>1019</v>
      </c>
      <c r="D766" s="295" t="s">
        <v>242</v>
      </c>
      <c r="E766" s="296" t="s">
        <v>1020</v>
      </c>
      <c r="F766" s="297" t="s">
        <v>1021</v>
      </c>
      <c r="G766" s="298" t="s">
        <v>122</v>
      </c>
      <c r="H766" s="299">
        <v>0.66800000000000004</v>
      </c>
      <c r="I766" s="300"/>
      <c r="J766" s="301">
        <f>ROUND(I766*H766,2)</f>
        <v>0</v>
      </c>
      <c r="K766" s="302"/>
      <c r="L766" s="303"/>
      <c r="M766" s="304" t="s">
        <v>1</v>
      </c>
      <c r="N766" s="305" t="s">
        <v>44</v>
      </c>
      <c r="O766" s="92"/>
      <c r="P766" s="255">
        <f>O766*H766</f>
        <v>0</v>
      </c>
      <c r="Q766" s="255">
        <v>0.55000000000000004</v>
      </c>
      <c r="R766" s="255">
        <f>Q766*H766</f>
        <v>0.36740000000000006</v>
      </c>
      <c r="S766" s="255">
        <v>0</v>
      </c>
      <c r="T766" s="256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57" t="s">
        <v>453</v>
      </c>
      <c r="AT766" s="257" t="s">
        <v>242</v>
      </c>
      <c r="AU766" s="257" t="s">
        <v>90</v>
      </c>
      <c r="AY766" s="18" t="s">
        <v>189</v>
      </c>
      <c r="BE766" s="258">
        <f>IF(N766="základní",J766,0)</f>
        <v>0</v>
      </c>
      <c r="BF766" s="258">
        <f>IF(N766="snížená",J766,0)</f>
        <v>0</v>
      </c>
      <c r="BG766" s="258">
        <f>IF(N766="zákl. přenesená",J766,0)</f>
        <v>0</v>
      </c>
      <c r="BH766" s="258">
        <f>IF(N766="sníž. přenesená",J766,0)</f>
        <v>0</v>
      </c>
      <c r="BI766" s="258">
        <f>IF(N766="nulová",J766,0)</f>
        <v>0</v>
      </c>
      <c r="BJ766" s="18" t="s">
        <v>84</v>
      </c>
      <c r="BK766" s="258">
        <f>ROUND(I766*H766,2)</f>
        <v>0</v>
      </c>
      <c r="BL766" s="18" t="s">
        <v>294</v>
      </c>
      <c r="BM766" s="257" t="s">
        <v>1022</v>
      </c>
    </row>
    <row r="767" s="2" customFormat="1">
      <c r="A767" s="39"/>
      <c r="B767" s="40"/>
      <c r="C767" s="41"/>
      <c r="D767" s="259" t="s">
        <v>196</v>
      </c>
      <c r="E767" s="41"/>
      <c r="F767" s="260" t="s">
        <v>1021</v>
      </c>
      <c r="G767" s="41"/>
      <c r="H767" s="41"/>
      <c r="I767" s="140"/>
      <c r="J767" s="41"/>
      <c r="K767" s="41"/>
      <c r="L767" s="45"/>
      <c r="M767" s="261"/>
      <c r="N767" s="262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196</v>
      </c>
      <c r="AU767" s="18" t="s">
        <v>90</v>
      </c>
    </row>
    <row r="768" s="14" customFormat="1">
      <c r="A768" s="14"/>
      <c r="B768" s="273"/>
      <c r="C768" s="274"/>
      <c r="D768" s="259" t="s">
        <v>198</v>
      </c>
      <c r="E768" s="275" t="s">
        <v>1</v>
      </c>
      <c r="F768" s="276" t="s">
        <v>1023</v>
      </c>
      <c r="G768" s="274"/>
      <c r="H768" s="277">
        <v>0.374</v>
      </c>
      <c r="I768" s="278"/>
      <c r="J768" s="274"/>
      <c r="K768" s="274"/>
      <c r="L768" s="279"/>
      <c r="M768" s="280"/>
      <c r="N768" s="281"/>
      <c r="O768" s="281"/>
      <c r="P768" s="281"/>
      <c r="Q768" s="281"/>
      <c r="R768" s="281"/>
      <c r="S768" s="281"/>
      <c r="T768" s="28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83" t="s">
        <v>198</v>
      </c>
      <c r="AU768" s="283" t="s">
        <v>90</v>
      </c>
      <c r="AV768" s="14" t="s">
        <v>90</v>
      </c>
      <c r="AW768" s="14" t="s">
        <v>34</v>
      </c>
      <c r="AX768" s="14" t="s">
        <v>79</v>
      </c>
      <c r="AY768" s="283" t="s">
        <v>189</v>
      </c>
    </row>
    <row r="769" s="14" customFormat="1">
      <c r="A769" s="14"/>
      <c r="B769" s="273"/>
      <c r="C769" s="274"/>
      <c r="D769" s="259" t="s">
        <v>198</v>
      </c>
      <c r="E769" s="275" t="s">
        <v>1</v>
      </c>
      <c r="F769" s="276" t="s">
        <v>1024</v>
      </c>
      <c r="G769" s="274"/>
      <c r="H769" s="277">
        <v>0.29399999999999998</v>
      </c>
      <c r="I769" s="278"/>
      <c r="J769" s="274"/>
      <c r="K769" s="274"/>
      <c r="L769" s="279"/>
      <c r="M769" s="280"/>
      <c r="N769" s="281"/>
      <c r="O769" s="281"/>
      <c r="P769" s="281"/>
      <c r="Q769" s="281"/>
      <c r="R769" s="281"/>
      <c r="S769" s="281"/>
      <c r="T769" s="28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83" t="s">
        <v>198</v>
      </c>
      <c r="AU769" s="283" t="s">
        <v>90</v>
      </c>
      <c r="AV769" s="14" t="s">
        <v>90</v>
      </c>
      <c r="AW769" s="14" t="s">
        <v>34</v>
      </c>
      <c r="AX769" s="14" t="s">
        <v>79</v>
      </c>
      <c r="AY769" s="283" t="s">
        <v>189</v>
      </c>
    </row>
    <row r="770" s="15" customFormat="1">
      <c r="A770" s="15"/>
      <c r="B770" s="284"/>
      <c r="C770" s="285"/>
      <c r="D770" s="259" t="s">
        <v>198</v>
      </c>
      <c r="E770" s="286" t="s">
        <v>1</v>
      </c>
      <c r="F770" s="287" t="s">
        <v>201</v>
      </c>
      <c r="G770" s="285"/>
      <c r="H770" s="288">
        <v>0.66800000000000004</v>
      </c>
      <c r="I770" s="289"/>
      <c r="J770" s="285"/>
      <c r="K770" s="285"/>
      <c r="L770" s="290"/>
      <c r="M770" s="291"/>
      <c r="N770" s="292"/>
      <c r="O770" s="292"/>
      <c r="P770" s="292"/>
      <c r="Q770" s="292"/>
      <c r="R770" s="292"/>
      <c r="S770" s="292"/>
      <c r="T770" s="293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94" t="s">
        <v>198</v>
      </c>
      <c r="AU770" s="294" t="s">
        <v>90</v>
      </c>
      <c r="AV770" s="15" t="s">
        <v>194</v>
      </c>
      <c r="AW770" s="15" t="s">
        <v>34</v>
      </c>
      <c r="AX770" s="15" t="s">
        <v>84</v>
      </c>
      <c r="AY770" s="294" t="s">
        <v>189</v>
      </c>
    </row>
    <row r="771" s="2" customFormat="1" ht="16.5" customHeight="1">
      <c r="A771" s="39"/>
      <c r="B771" s="40"/>
      <c r="C771" s="295" t="s">
        <v>1025</v>
      </c>
      <c r="D771" s="295" t="s">
        <v>242</v>
      </c>
      <c r="E771" s="296" t="s">
        <v>1026</v>
      </c>
      <c r="F771" s="297" t="s">
        <v>1027</v>
      </c>
      <c r="G771" s="298" t="s">
        <v>122</v>
      </c>
      <c r="H771" s="299">
        <v>1.4359999999999999</v>
      </c>
      <c r="I771" s="300"/>
      <c r="J771" s="301">
        <f>ROUND(I771*H771,2)</f>
        <v>0</v>
      </c>
      <c r="K771" s="302"/>
      <c r="L771" s="303"/>
      <c r="M771" s="304" t="s">
        <v>1</v>
      </c>
      <c r="N771" s="305" t="s">
        <v>44</v>
      </c>
      <c r="O771" s="92"/>
      <c r="P771" s="255">
        <f>O771*H771</f>
        <v>0</v>
      </c>
      <c r="Q771" s="255">
        <v>0.55000000000000004</v>
      </c>
      <c r="R771" s="255">
        <f>Q771*H771</f>
        <v>0.78980000000000006</v>
      </c>
      <c r="S771" s="255">
        <v>0</v>
      </c>
      <c r="T771" s="256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57" t="s">
        <v>453</v>
      </c>
      <c r="AT771" s="257" t="s">
        <v>242</v>
      </c>
      <c r="AU771" s="257" t="s">
        <v>90</v>
      </c>
      <c r="AY771" s="18" t="s">
        <v>189</v>
      </c>
      <c r="BE771" s="258">
        <f>IF(N771="základní",J771,0)</f>
        <v>0</v>
      </c>
      <c r="BF771" s="258">
        <f>IF(N771="snížená",J771,0)</f>
        <v>0</v>
      </c>
      <c r="BG771" s="258">
        <f>IF(N771="zákl. přenesená",J771,0)</f>
        <v>0</v>
      </c>
      <c r="BH771" s="258">
        <f>IF(N771="sníž. přenesená",J771,0)</f>
        <v>0</v>
      </c>
      <c r="BI771" s="258">
        <f>IF(N771="nulová",J771,0)</f>
        <v>0</v>
      </c>
      <c r="BJ771" s="18" t="s">
        <v>84</v>
      </c>
      <c r="BK771" s="258">
        <f>ROUND(I771*H771,2)</f>
        <v>0</v>
      </c>
      <c r="BL771" s="18" t="s">
        <v>294</v>
      </c>
      <c r="BM771" s="257" t="s">
        <v>1028</v>
      </c>
    </row>
    <row r="772" s="2" customFormat="1">
      <c r="A772" s="39"/>
      <c r="B772" s="40"/>
      <c r="C772" s="41"/>
      <c r="D772" s="259" t="s">
        <v>196</v>
      </c>
      <c r="E772" s="41"/>
      <c r="F772" s="260" t="s">
        <v>1027</v>
      </c>
      <c r="G772" s="41"/>
      <c r="H772" s="41"/>
      <c r="I772" s="140"/>
      <c r="J772" s="41"/>
      <c r="K772" s="41"/>
      <c r="L772" s="45"/>
      <c r="M772" s="261"/>
      <c r="N772" s="262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196</v>
      </c>
      <c r="AU772" s="18" t="s">
        <v>90</v>
      </c>
    </row>
    <row r="773" s="14" customFormat="1">
      <c r="A773" s="14"/>
      <c r="B773" s="273"/>
      <c r="C773" s="274"/>
      <c r="D773" s="259" t="s">
        <v>198</v>
      </c>
      <c r="E773" s="275" t="s">
        <v>1</v>
      </c>
      <c r="F773" s="276" t="s">
        <v>1029</v>
      </c>
      <c r="G773" s="274"/>
      <c r="H773" s="277">
        <v>0.88100000000000001</v>
      </c>
      <c r="I773" s="278"/>
      <c r="J773" s="274"/>
      <c r="K773" s="274"/>
      <c r="L773" s="279"/>
      <c r="M773" s="280"/>
      <c r="N773" s="281"/>
      <c r="O773" s="281"/>
      <c r="P773" s="281"/>
      <c r="Q773" s="281"/>
      <c r="R773" s="281"/>
      <c r="S773" s="281"/>
      <c r="T773" s="282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83" t="s">
        <v>198</v>
      </c>
      <c r="AU773" s="283" t="s">
        <v>90</v>
      </c>
      <c r="AV773" s="14" t="s">
        <v>90</v>
      </c>
      <c r="AW773" s="14" t="s">
        <v>34</v>
      </c>
      <c r="AX773" s="14" t="s">
        <v>79</v>
      </c>
      <c r="AY773" s="283" t="s">
        <v>189</v>
      </c>
    </row>
    <row r="774" s="14" customFormat="1">
      <c r="A774" s="14"/>
      <c r="B774" s="273"/>
      <c r="C774" s="274"/>
      <c r="D774" s="259" t="s">
        <v>198</v>
      </c>
      <c r="E774" s="275" t="s">
        <v>1</v>
      </c>
      <c r="F774" s="276" t="s">
        <v>1030</v>
      </c>
      <c r="G774" s="274"/>
      <c r="H774" s="277">
        <v>0.55500000000000005</v>
      </c>
      <c r="I774" s="278"/>
      <c r="J774" s="274"/>
      <c r="K774" s="274"/>
      <c r="L774" s="279"/>
      <c r="M774" s="280"/>
      <c r="N774" s="281"/>
      <c r="O774" s="281"/>
      <c r="P774" s="281"/>
      <c r="Q774" s="281"/>
      <c r="R774" s="281"/>
      <c r="S774" s="281"/>
      <c r="T774" s="28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83" t="s">
        <v>198</v>
      </c>
      <c r="AU774" s="283" t="s">
        <v>90</v>
      </c>
      <c r="AV774" s="14" t="s">
        <v>90</v>
      </c>
      <c r="AW774" s="14" t="s">
        <v>34</v>
      </c>
      <c r="AX774" s="14" t="s">
        <v>79</v>
      </c>
      <c r="AY774" s="283" t="s">
        <v>189</v>
      </c>
    </row>
    <row r="775" s="15" customFormat="1">
      <c r="A775" s="15"/>
      <c r="B775" s="284"/>
      <c r="C775" s="285"/>
      <c r="D775" s="259" t="s">
        <v>198</v>
      </c>
      <c r="E775" s="286" t="s">
        <v>1</v>
      </c>
      <c r="F775" s="287" t="s">
        <v>201</v>
      </c>
      <c r="G775" s="285"/>
      <c r="H775" s="288">
        <v>1.4359999999999999</v>
      </c>
      <c r="I775" s="289"/>
      <c r="J775" s="285"/>
      <c r="K775" s="285"/>
      <c r="L775" s="290"/>
      <c r="M775" s="291"/>
      <c r="N775" s="292"/>
      <c r="O775" s="292"/>
      <c r="P775" s="292"/>
      <c r="Q775" s="292"/>
      <c r="R775" s="292"/>
      <c r="S775" s="292"/>
      <c r="T775" s="293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94" t="s">
        <v>198</v>
      </c>
      <c r="AU775" s="294" t="s">
        <v>90</v>
      </c>
      <c r="AV775" s="15" t="s">
        <v>194</v>
      </c>
      <c r="AW775" s="15" t="s">
        <v>34</v>
      </c>
      <c r="AX775" s="15" t="s">
        <v>84</v>
      </c>
      <c r="AY775" s="294" t="s">
        <v>189</v>
      </c>
    </row>
    <row r="776" s="2" customFormat="1" ht="21.75" customHeight="1">
      <c r="A776" s="39"/>
      <c r="B776" s="40"/>
      <c r="C776" s="245" t="s">
        <v>1031</v>
      </c>
      <c r="D776" s="245" t="s">
        <v>191</v>
      </c>
      <c r="E776" s="246" t="s">
        <v>1032</v>
      </c>
      <c r="F776" s="247" t="s">
        <v>1033</v>
      </c>
      <c r="G776" s="248" t="s">
        <v>418</v>
      </c>
      <c r="H776" s="249">
        <v>28.800000000000001</v>
      </c>
      <c r="I776" s="250"/>
      <c r="J776" s="251">
        <f>ROUND(I776*H776,2)</f>
        <v>0</v>
      </c>
      <c r="K776" s="252"/>
      <c r="L776" s="45"/>
      <c r="M776" s="253" t="s">
        <v>1</v>
      </c>
      <c r="N776" s="254" t="s">
        <v>44</v>
      </c>
      <c r="O776" s="92"/>
      <c r="P776" s="255">
        <f>O776*H776</f>
        <v>0</v>
      </c>
      <c r="Q776" s="255">
        <v>0</v>
      </c>
      <c r="R776" s="255">
        <f>Q776*H776</f>
        <v>0</v>
      </c>
      <c r="S776" s="255">
        <v>0</v>
      </c>
      <c r="T776" s="256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57" t="s">
        <v>294</v>
      </c>
      <c r="AT776" s="257" t="s">
        <v>191</v>
      </c>
      <c r="AU776" s="257" t="s">
        <v>90</v>
      </c>
      <c r="AY776" s="18" t="s">
        <v>189</v>
      </c>
      <c r="BE776" s="258">
        <f>IF(N776="základní",J776,0)</f>
        <v>0</v>
      </c>
      <c r="BF776" s="258">
        <f>IF(N776="snížená",J776,0)</f>
        <v>0</v>
      </c>
      <c r="BG776" s="258">
        <f>IF(N776="zákl. přenesená",J776,0)</f>
        <v>0</v>
      </c>
      <c r="BH776" s="258">
        <f>IF(N776="sníž. přenesená",J776,0)</f>
        <v>0</v>
      </c>
      <c r="BI776" s="258">
        <f>IF(N776="nulová",J776,0)</f>
        <v>0</v>
      </c>
      <c r="BJ776" s="18" t="s">
        <v>84</v>
      </c>
      <c r="BK776" s="258">
        <f>ROUND(I776*H776,2)</f>
        <v>0</v>
      </c>
      <c r="BL776" s="18" t="s">
        <v>294</v>
      </c>
      <c r="BM776" s="257" t="s">
        <v>1034</v>
      </c>
    </row>
    <row r="777" s="2" customFormat="1">
      <c r="A777" s="39"/>
      <c r="B777" s="40"/>
      <c r="C777" s="41"/>
      <c r="D777" s="259" t="s">
        <v>196</v>
      </c>
      <c r="E777" s="41"/>
      <c r="F777" s="260" t="s">
        <v>1035</v>
      </c>
      <c r="G777" s="41"/>
      <c r="H777" s="41"/>
      <c r="I777" s="140"/>
      <c r="J777" s="41"/>
      <c r="K777" s="41"/>
      <c r="L777" s="45"/>
      <c r="M777" s="261"/>
      <c r="N777" s="262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196</v>
      </c>
      <c r="AU777" s="18" t="s">
        <v>90</v>
      </c>
    </row>
    <row r="778" s="13" customFormat="1">
      <c r="A778" s="13"/>
      <c r="B778" s="263"/>
      <c r="C778" s="264"/>
      <c r="D778" s="259" t="s">
        <v>198</v>
      </c>
      <c r="E778" s="265" t="s">
        <v>1</v>
      </c>
      <c r="F778" s="266" t="s">
        <v>1036</v>
      </c>
      <c r="G778" s="264"/>
      <c r="H778" s="265" t="s">
        <v>1</v>
      </c>
      <c r="I778" s="267"/>
      <c r="J778" s="264"/>
      <c r="K778" s="264"/>
      <c r="L778" s="268"/>
      <c r="M778" s="269"/>
      <c r="N778" s="270"/>
      <c r="O778" s="270"/>
      <c r="P778" s="270"/>
      <c r="Q778" s="270"/>
      <c r="R778" s="270"/>
      <c r="S778" s="270"/>
      <c r="T778" s="27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72" t="s">
        <v>198</v>
      </c>
      <c r="AU778" s="272" t="s">
        <v>90</v>
      </c>
      <c r="AV778" s="13" t="s">
        <v>84</v>
      </c>
      <c r="AW778" s="13" t="s">
        <v>34</v>
      </c>
      <c r="AX778" s="13" t="s">
        <v>79</v>
      </c>
      <c r="AY778" s="272" t="s">
        <v>189</v>
      </c>
    </row>
    <row r="779" s="14" customFormat="1">
      <c r="A779" s="14"/>
      <c r="B779" s="273"/>
      <c r="C779" s="274"/>
      <c r="D779" s="259" t="s">
        <v>198</v>
      </c>
      <c r="E779" s="275" t="s">
        <v>1</v>
      </c>
      <c r="F779" s="276" t="s">
        <v>1037</v>
      </c>
      <c r="G779" s="274"/>
      <c r="H779" s="277">
        <v>19.199999999999999</v>
      </c>
      <c r="I779" s="278"/>
      <c r="J779" s="274"/>
      <c r="K779" s="274"/>
      <c r="L779" s="279"/>
      <c r="M779" s="280"/>
      <c r="N779" s="281"/>
      <c r="O779" s="281"/>
      <c r="P779" s="281"/>
      <c r="Q779" s="281"/>
      <c r="R779" s="281"/>
      <c r="S779" s="281"/>
      <c r="T779" s="28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83" t="s">
        <v>198</v>
      </c>
      <c r="AU779" s="283" t="s">
        <v>90</v>
      </c>
      <c r="AV779" s="14" t="s">
        <v>90</v>
      </c>
      <c r="AW779" s="14" t="s">
        <v>34</v>
      </c>
      <c r="AX779" s="14" t="s">
        <v>79</v>
      </c>
      <c r="AY779" s="283" t="s">
        <v>189</v>
      </c>
    </row>
    <row r="780" s="13" customFormat="1">
      <c r="A780" s="13"/>
      <c r="B780" s="263"/>
      <c r="C780" s="264"/>
      <c r="D780" s="259" t="s">
        <v>198</v>
      </c>
      <c r="E780" s="265" t="s">
        <v>1</v>
      </c>
      <c r="F780" s="266" t="s">
        <v>1038</v>
      </c>
      <c r="G780" s="264"/>
      <c r="H780" s="265" t="s">
        <v>1</v>
      </c>
      <c r="I780" s="267"/>
      <c r="J780" s="264"/>
      <c r="K780" s="264"/>
      <c r="L780" s="268"/>
      <c r="M780" s="269"/>
      <c r="N780" s="270"/>
      <c r="O780" s="270"/>
      <c r="P780" s="270"/>
      <c r="Q780" s="270"/>
      <c r="R780" s="270"/>
      <c r="S780" s="270"/>
      <c r="T780" s="271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72" t="s">
        <v>198</v>
      </c>
      <c r="AU780" s="272" t="s">
        <v>90</v>
      </c>
      <c r="AV780" s="13" t="s">
        <v>84</v>
      </c>
      <c r="AW780" s="13" t="s">
        <v>34</v>
      </c>
      <c r="AX780" s="13" t="s">
        <v>79</v>
      </c>
      <c r="AY780" s="272" t="s">
        <v>189</v>
      </c>
    </row>
    <row r="781" s="14" customFormat="1">
      <c r="A781" s="14"/>
      <c r="B781" s="273"/>
      <c r="C781" s="274"/>
      <c r="D781" s="259" t="s">
        <v>198</v>
      </c>
      <c r="E781" s="275" t="s">
        <v>1</v>
      </c>
      <c r="F781" s="276" t="s">
        <v>1039</v>
      </c>
      <c r="G781" s="274"/>
      <c r="H781" s="277">
        <v>9.5999999999999996</v>
      </c>
      <c r="I781" s="278"/>
      <c r="J781" s="274"/>
      <c r="K781" s="274"/>
      <c r="L781" s="279"/>
      <c r="M781" s="280"/>
      <c r="N781" s="281"/>
      <c r="O781" s="281"/>
      <c r="P781" s="281"/>
      <c r="Q781" s="281"/>
      <c r="R781" s="281"/>
      <c r="S781" s="281"/>
      <c r="T781" s="28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83" t="s">
        <v>198</v>
      </c>
      <c r="AU781" s="283" t="s">
        <v>90</v>
      </c>
      <c r="AV781" s="14" t="s">
        <v>90</v>
      </c>
      <c r="AW781" s="14" t="s">
        <v>34</v>
      </c>
      <c r="AX781" s="14" t="s">
        <v>79</v>
      </c>
      <c r="AY781" s="283" t="s">
        <v>189</v>
      </c>
    </row>
    <row r="782" s="15" customFormat="1">
      <c r="A782" s="15"/>
      <c r="B782" s="284"/>
      <c r="C782" s="285"/>
      <c r="D782" s="259" t="s">
        <v>198</v>
      </c>
      <c r="E782" s="286" t="s">
        <v>1</v>
      </c>
      <c r="F782" s="287" t="s">
        <v>201</v>
      </c>
      <c r="G782" s="285"/>
      <c r="H782" s="288">
        <v>28.800000000000001</v>
      </c>
      <c r="I782" s="289"/>
      <c r="J782" s="285"/>
      <c r="K782" s="285"/>
      <c r="L782" s="290"/>
      <c r="M782" s="291"/>
      <c r="N782" s="292"/>
      <c r="O782" s="292"/>
      <c r="P782" s="292"/>
      <c r="Q782" s="292"/>
      <c r="R782" s="292"/>
      <c r="S782" s="292"/>
      <c r="T782" s="293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94" t="s">
        <v>198</v>
      </c>
      <c r="AU782" s="294" t="s">
        <v>90</v>
      </c>
      <c r="AV782" s="15" t="s">
        <v>194</v>
      </c>
      <c r="AW782" s="15" t="s">
        <v>34</v>
      </c>
      <c r="AX782" s="15" t="s">
        <v>84</v>
      </c>
      <c r="AY782" s="294" t="s">
        <v>189</v>
      </c>
    </row>
    <row r="783" s="2" customFormat="1" ht="16.5" customHeight="1">
      <c r="A783" s="39"/>
      <c r="B783" s="40"/>
      <c r="C783" s="295" t="s">
        <v>1040</v>
      </c>
      <c r="D783" s="295" t="s">
        <v>242</v>
      </c>
      <c r="E783" s="296" t="s">
        <v>1041</v>
      </c>
      <c r="F783" s="297" t="s">
        <v>1042</v>
      </c>
      <c r="G783" s="298" t="s">
        <v>122</v>
      </c>
      <c r="H783" s="299">
        <v>2.0790000000000002</v>
      </c>
      <c r="I783" s="300"/>
      <c r="J783" s="301">
        <f>ROUND(I783*H783,2)</f>
        <v>0</v>
      </c>
      <c r="K783" s="302"/>
      <c r="L783" s="303"/>
      <c r="M783" s="304" t="s">
        <v>1</v>
      </c>
      <c r="N783" s="305" t="s">
        <v>44</v>
      </c>
      <c r="O783" s="92"/>
      <c r="P783" s="255">
        <f>O783*H783</f>
        <v>0</v>
      </c>
      <c r="Q783" s="255">
        <v>0.55000000000000004</v>
      </c>
      <c r="R783" s="255">
        <f>Q783*H783</f>
        <v>1.1434500000000003</v>
      </c>
      <c r="S783" s="255">
        <v>0</v>
      </c>
      <c r="T783" s="256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57" t="s">
        <v>453</v>
      </c>
      <c r="AT783" s="257" t="s">
        <v>242</v>
      </c>
      <c r="AU783" s="257" t="s">
        <v>90</v>
      </c>
      <c r="AY783" s="18" t="s">
        <v>189</v>
      </c>
      <c r="BE783" s="258">
        <f>IF(N783="základní",J783,0)</f>
        <v>0</v>
      </c>
      <c r="BF783" s="258">
        <f>IF(N783="snížená",J783,0)</f>
        <v>0</v>
      </c>
      <c r="BG783" s="258">
        <f>IF(N783="zákl. přenesená",J783,0)</f>
        <v>0</v>
      </c>
      <c r="BH783" s="258">
        <f>IF(N783="sníž. přenesená",J783,0)</f>
        <v>0</v>
      </c>
      <c r="BI783" s="258">
        <f>IF(N783="nulová",J783,0)</f>
        <v>0</v>
      </c>
      <c r="BJ783" s="18" t="s">
        <v>84</v>
      </c>
      <c r="BK783" s="258">
        <f>ROUND(I783*H783,2)</f>
        <v>0</v>
      </c>
      <c r="BL783" s="18" t="s">
        <v>294</v>
      </c>
      <c r="BM783" s="257" t="s">
        <v>1043</v>
      </c>
    </row>
    <row r="784" s="2" customFormat="1">
      <c r="A784" s="39"/>
      <c r="B784" s="40"/>
      <c r="C784" s="41"/>
      <c r="D784" s="259" t="s">
        <v>196</v>
      </c>
      <c r="E784" s="41"/>
      <c r="F784" s="260" t="s">
        <v>1042</v>
      </c>
      <c r="G784" s="41"/>
      <c r="H784" s="41"/>
      <c r="I784" s="140"/>
      <c r="J784" s="41"/>
      <c r="K784" s="41"/>
      <c r="L784" s="45"/>
      <c r="M784" s="261"/>
      <c r="N784" s="262"/>
      <c r="O784" s="92"/>
      <c r="P784" s="92"/>
      <c r="Q784" s="92"/>
      <c r="R784" s="92"/>
      <c r="S784" s="92"/>
      <c r="T784" s="93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196</v>
      </c>
      <c r="AU784" s="18" t="s">
        <v>90</v>
      </c>
    </row>
    <row r="785" s="14" customFormat="1">
      <c r="A785" s="14"/>
      <c r="B785" s="273"/>
      <c r="C785" s="274"/>
      <c r="D785" s="259" t="s">
        <v>198</v>
      </c>
      <c r="E785" s="275" t="s">
        <v>1</v>
      </c>
      <c r="F785" s="276" t="s">
        <v>1044</v>
      </c>
      <c r="G785" s="274"/>
      <c r="H785" s="277">
        <v>1.44</v>
      </c>
      <c r="I785" s="278"/>
      <c r="J785" s="274"/>
      <c r="K785" s="274"/>
      <c r="L785" s="279"/>
      <c r="M785" s="280"/>
      <c r="N785" s="281"/>
      <c r="O785" s="281"/>
      <c r="P785" s="281"/>
      <c r="Q785" s="281"/>
      <c r="R785" s="281"/>
      <c r="S785" s="281"/>
      <c r="T785" s="28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83" t="s">
        <v>198</v>
      </c>
      <c r="AU785" s="283" t="s">
        <v>90</v>
      </c>
      <c r="AV785" s="14" t="s">
        <v>90</v>
      </c>
      <c r="AW785" s="14" t="s">
        <v>34</v>
      </c>
      <c r="AX785" s="14" t="s">
        <v>79</v>
      </c>
      <c r="AY785" s="283" t="s">
        <v>189</v>
      </c>
    </row>
    <row r="786" s="14" customFormat="1">
      <c r="A786" s="14"/>
      <c r="B786" s="273"/>
      <c r="C786" s="274"/>
      <c r="D786" s="259" t="s">
        <v>198</v>
      </c>
      <c r="E786" s="275" t="s">
        <v>1</v>
      </c>
      <c r="F786" s="276" t="s">
        <v>1045</v>
      </c>
      <c r="G786" s="274"/>
      <c r="H786" s="277">
        <v>0.63900000000000001</v>
      </c>
      <c r="I786" s="278"/>
      <c r="J786" s="274"/>
      <c r="K786" s="274"/>
      <c r="L786" s="279"/>
      <c r="M786" s="280"/>
      <c r="N786" s="281"/>
      <c r="O786" s="281"/>
      <c r="P786" s="281"/>
      <c r="Q786" s="281"/>
      <c r="R786" s="281"/>
      <c r="S786" s="281"/>
      <c r="T786" s="28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83" t="s">
        <v>198</v>
      </c>
      <c r="AU786" s="283" t="s">
        <v>90</v>
      </c>
      <c r="AV786" s="14" t="s">
        <v>90</v>
      </c>
      <c r="AW786" s="14" t="s">
        <v>34</v>
      </c>
      <c r="AX786" s="14" t="s">
        <v>79</v>
      </c>
      <c r="AY786" s="283" t="s">
        <v>189</v>
      </c>
    </row>
    <row r="787" s="15" customFormat="1">
      <c r="A787" s="15"/>
      <c r="B787" s="284"/>
      <c r="C787" s="285"/>
      <c r="D787" s="259" t="s">
        <v>198</v>
      </c>
      <c r="E787" s="286" t="s">
        <v>1</v>
      </c>
      <c r="F787" s="287" t="s">
        <v>201</v>
      </c>
      <c r="G787" s="285"/>
      <c r="H787" s="288">
        <v>2.0790000000000002</v>
      </c>
      <c r="I787" s="289"/>
      <c r="J787" s="285"/>
      <c r="K787" s="285"/>
      <c r="L787" s="290"/>
      <c r="M787" s="291"/>
      <c r="N787" s="292"/>
      <c r="O787" s="292"/>
      <c r="P787" s="292"/>
      <c r="Q787" s="292"/>
      <c r="R787" s="292"/>
      <c r="S787" s="292"/>
      <c r="T787" s="293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94" t="s">
        <v>198</v>
      </c>
      <c r="AU787" s="294" t="s">
        <v>90</v>
      </c>
      <c r="AV787" s="15" t="s">
        <v>194</v>
      </c>
      <c r="AW787" s="15" t="s">
        <v>34</v>
      </c>
      <c r="AX787" s="15" t="s">
        <v>84</v>
      </c>
      <c r="AY787" s="294" t="s">
        <v>189</v>
      </c>
    </row>
    <row r="788" s="2" customFormat="1" ht="21.75" customHeight="1">
      <c r="A788" s="39"/>
      <c r="B788" s="40"/>
      <c r="C788" s="245" t="s">
        <v>1046</v>
      </c>
      <c r="D788" s="245" t="s">
        <v>191</v>
      </c>
      <c r="E788" s="246" t="s">
        <v>1047</v>
      </c>
      <c r="F788" s="247" t="s">
        <v>1048</v>
      </c>
      <c r="G788" s="248" t="s">
        <v>88</v>
      </c>
      <c r="H788" s="249">
        <v>270.48000000000002</v>
      </c>
      <c r="I788" s="250"/>
      <c r="J788" s="251">
        <f>ROUND(I788*H788,2)</f>
        <v>0</v>
      </c>
      <c r="K788" s="252"/>
      <c r="L788" s="45"/>
      <c r="M788" s="253" t="s">
        <v>1</v>
      </c>
      <c r="N788" s="254" t="s">
        <v>44</v>
      </c>
      <c r="O788" s="92"/>
      <c r="P788" s="255">
        <f>O788*H788</f>
        <v>0</v>
      </c>
      <c r="Q788" s="255">
        <v>0</v>
      </c>
      <c r="R788" s="255">
        <f>Q788*H788</f>
        <v>0</v>
      </c>
      <c r="S788" s="255">
        <v>0</v>
      </c>
      <c r="T788" s="256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57" t="s">
        <v>294</v>
      </c>
      <c r="AT788" s="257" t="s">
        <v>191</v>
      </c>
      <c r="AU788" s="257" t="s">
        <v>90</v>
      </c>
      <c r="AY788" s="18" t="s">
        <v>189</v>
      </c>
      <c r="BE788" s="258">
        <f>IF(N788="základní",J788,0)</f>
        <v>0</v>
      </c>
      <c r="BF788" s="258">
        <f>IF(N788="snížená",J788,0)</f>
        <v>0</v>
      </c>
      <c r="BG788" s="258">
        <f>IF(N788="zákl. přenesená",J788,0)</f>
        <v>0</v>
      </c>
      <c r="BH788" s="258">
        <f>IF(N788="sníž. přenesená",J788,0)</f>
        <v>0</v>
      </c>
      <c r="BI788" s="258">
        <f>IF(N788="nulová",J788,0)</f>
        <v>0</v>
      </c>
      <c r="BJ788" s="18" t="s">
        <v>84</v>
      </c>
      <c r="BK788" s="258">
        <f>ROUND(I788*H788,2)</f>
        <v>0</v>
      </c>
      <c r="BL788" s="18" t="s">
        <v>294</v>
      </c>
      <c r="BM788" s="257" t="s">
        <v>1049</v>
      </c>
    </row>
    <row r="789" s="2" customFormat="1">
      <c r="A789" s="39"/>
      <c r="B789" s="40"/>
      <c r="C789" s="41"/>
      <c r="D789" s="259" t="s">
        <v>196</v>
      </c>
      <c r="E789" s="41"/>
      <c r="F789" s="260" t="s">
        <v>1050</v>
      </c>
      <c r="G789" s="41"/>
      <c r="H789" s="41"/>
      <c r="I789" s="140"/>
      <c r="J789" s="41"/>
      <c r="K789" s="41"/>
      <c r="L789" s="45"/>
      <c r="M789" s="261"/>
      <c r="N789" s="262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196</v>
      </c>
      <c r="AU789" s="18" t="s">
        <v>90</v>
      </c>
    </row>
    <row r="790" s="13" customFormat="1">
      <c r="A790" s="13"/>
      <c r="B790" s="263"/>
      <c r="C790" s="264"/>
      <c r="D790" s="259" t="s">
        <v>198</v>
      </c>
      <c r="E790" s="265" t="s">
        <v>1</v>
      </c>
      <c r="F790" s="266" t="s">
        <v>1051</v>
      </c>
      <c r="G790" s="264"/>
      <c r="H790" s="265" t="s">
        <v>1</v>
      </c>
      <c r="I790" s="267"/>
      <c r="J790" s="264"/>
      <c r="K790" s="264"/>
      <c r="L790" s="268"/>
      <c r="M790" s="269"/>
      <c r="N790" s="270"/>
      <c r="O790" s="270"/>
      <c r="P790" s="270"/>
      <c r="Q790" s="270"/>
      <c r="R790" s="270"/>
      <c r="S790" s="270"/>
      <c r="T790" s="271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72" t="s">
        <v>198</v>
      </c>
      <c r="AU790" s="272" t="s">
        <v>90</v>
      </c>
      <c r="AV790" s="13" t="s">
        <v>84</v>
      </c>
      <c r="AW790" s="13" t="s">
        <v>34</v>
      </c>
      <c r="AX790" s="13" t="s">
        <v>79</v>
      </c>
      <c r="AY790" s="272" t="s">
        <v>189</v>
      </c>
    </row>
    <row r="791" s="14" customFormat="1">
      <c r="A791" s="14"/>
      <c r="B791" s="273"/>
      <c r="C791" s="274"/>
      <c r="D791" s="259" t="s">
        <v>198</v>
      </c>
      <c r="E791" s="275" t="s">
        <v>1</v>
      </c>
      <c r="F791" s="276" t="s">
        <v>1052</v>
      </c>
      <c r="G791" s="274"/>
      <c r="H791" s="277">
        <v>270.48000000000002</v>
      </c>
      <c r="I791" s="278"/>
      <c r="J791" s="274"/>
      <c r="K791" s="274"/>
      <c r="L791" s="279"/>
      <c r="M791" s="280"/>
      <c r="N791" s="281"/>
      <c r="O791" s="281"/>
      <c r="P791" s="281"/>
      <c r="Q791" s="281"/>
      <c r="R791" s="281"/>
      <c r="S791" s="281"/>
      <c r="T791" s="282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83" t="s">
        <v>198</v>
      </c>
      <c r="AU791" s="283" t="s">
        <v>90</v>
      </c>
      <c r="AV791" s="14" t="s">
        <v>90</v>
      </c>
      <c r="AW791" s="14" t="s">
        <v>34</v>
      </c>
      <c r="AX791" s="14" t="s">
        <v>79</v>
      </c>
      <c r="AY791" s="283" t="s">
        <v>189</v>
      </c>
    </row>
    <row r="792" s="15" customFormat="1">
      <c r="A792" s="15"/>
      <c r="B792" s="284"/>
      <c r="C792" s="285"/>
      <c r="D792" s="259" t="s">
        <v>198</v>
      </c>
      <c r="E792" s="286" t="s">
        <v>1</v>
      </c>
      <c r="F792" s="287" t="s">
        <v>201</v>
      </c>
      <c r="G792" s="285"/>
      <c r="H792" s="288">
        <v>270.48000000000002</v>
      </c>
      <c r="I792" s="289"/>
      <c r="J792" s="285"/>
      <c r="K792" s="285"/>
      <c r="L792" s="290"/>
      <c r="M792" s="291"/>
      <c r="N792" s="292"/>
      <c r="O792" s="292"/>
      <c r="P792" s="292"/>
      <c r="Q792" s="292"/>
      <c r="R792" s="292"/>
      <c r="S792" s="292"/>
      <c r="T792" s="293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94" t="s">
        <v>198</v>
      </c>
      <c r="AU792" s="294" t="s">
        <v>90</v>
      </c>
      <c r="AV792" s="15" t="s">
        <v>194</v>
      </c>
      <c r="AW792" s="15" t="s">
        <v>34</v>
      </c>
      <c r="AX792" s="15" t="s">
        <v>84</v>
      </c>
      <c r="AY792" s="294" t="s">
        <v>189</v>
      </c>
    </row>
    <row r="793" s="2" customFormat="1" ht="16.5" customHeight="1">
      <c r="A793" s="39"/>
      <c r="B793" s="40"/>
      <c r="C793" s="295" t="s">
        <v>1053</v>
      </c>
      <c r="D793" s="295" t="s">
        <v>242</v>
      </c>
      <c r="E793" s="296" t="s">
        <v>1054</v>
      </c>
      <c r="F793" s="297" t="s">
        <v>1055</v>
      </c>
      <c r="G793" s="298" t="s">
        <v>122</v>
      </c>
      <c r="H793" s="299">
        <v>9.7370000000000001</v>
      </c>
      <c r="I793" s="300"/>
      <c r="J793" s="301">
        <f>ROUND(I793*H793,2)</f>
        <v>0</v>
      </c>
      <c r="K793" s="302"/>
      <c r="L793" s="303"/>
      <c r="M793" s="304" t="s">
        <v>1</v>
      </c>
      <c r="N793" s="305" t="s">
        <v>44</v>
      </c>
      <c r="O793" s="92"/>
      <c r="P793" s="255">
        <f>O793*H793</f>
        <v>0</v>
      </c>
      <c r="Q793" s="255">
        <v>0.55000000000000004</v>
      </c>
      <c r="R793" s="255">
        <f>Q793*H793</f>
        <v>5.3553500000000005</v>
      </c>
      <c r="S793" s="255">
        <v>0</v>
      </c>
      <c r="T793" s="256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57" t="s">
        <v>453</v>
      </c>
      <c r="AT793" s="257" t="s">
        <v>242</v>
      </c>
      <c r="AU793" s="257" t="s">
        <v>90</v>
      </c>
      <c r="AY793" s="18" t="s">
        <v>189</v>
      </c>
      <c r="BE793" s="258">
        <f>IF(N793="základní",J793,0)</f>
        <v>0</v>
      </c>
      <c r="BF793" s="258">
        <f>IF(N793="snížená",J793,0)</f>
        <v>0</v>
      </c>
      <c r="BG793" s="258">
        <f>IF(N793="zákl. přenesená",J793,0)</f>
        <v>0</v>
      </c>
      <c r="BH793" s="258">
        <f>IF(N793="sníž. přenesená",J793,0)</f>
        <v>0</v>
      </c>
      <c r="BI793" s="258">
        <f>IF(N793="nulová",J793,0)</f>
        <v>0</v>
      </c>
      <c r="BJ793" s="18" t="s">
        <v>84</v>
      </c>
      <c r="BK793" s="258">
        <f>ROUND(I793*H793,2)</f>
        <v>0</v>
      </c>
      <c r="BL793" s="18" t="s">
        <v>294</v>
      </c>
      <c r="BM793" s="257" t="s">
        <v>1056</v>
      </c>
    </row>
    <row r="794" s="2" customFormat="1">
      <c r="A794" s="39"/>
      <c r="B794" s="40"/>
      <c r="C794" s="41"/>
      <c r="D794" s="259" t="s">
        <v>196</v>
      </c>
      <c r="E794" s="41"/>
      <c r="F794" s="260" t="s">
        <v>1055</v>
      </c>
      <c r="G794" s="41"/>
      <c r="H794" s="41"/>
      <c r="I794" s="140"/>
      <c r="J794" s="41"/>
      <c r="K794" s="41"/>
      <c r="L794" s="45"/>
      <c r="M794" s="261"/>
      <c r="N794" s="262"/>
      <c r="O794" s="92"/>
      <c r="P794" s="92"/>
      <c r="Q794" s="92"/>
      <c r="R794" s="92"/>
      <c r="S794" s="92"/>
      <c r="T794" s="93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196</v>
      </c>
      <c r="AU794" s="18" t="s">
        <v>90</v>
      </c>
    </row>
    <row r="795" s="14" customFormat="1">
      <c r="A795" s="14"/>
      <c r="B795" s="273"/>
      <c r="C795" s="274"/>
      <c r="D795" s="259" t="s">
        <v>198</v>
      </c>
      <c r="E795" s="275" t="s">
        <v>1</v>
      </c>
      <c r="F795" s="276" t="s">
        <v>1057</v>
      </c>
      <c r="G795" s="274"/>
      <c r="H795" s="277">
        <v>9.7370000000000001</v>
      </c>
      <c r="I795" s="278"/>
      <c r="J795" s="274"/>
      <c r="K795" s="274"/>
      <c r="L795" s="279"/>
      <c r="M795" s="280"/>
      <c r="N795" s="281"/>
      <c r="O795" s="281"/>
      <c r="P795" s="281"/>
      <c r="Q795" s="281"/>
      <c r="R795" s="281"/>
      <c r="S795" s="281"/>
      <c r="T795" s="28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83" t="s">
        <v>198</v>
      </c>
      <c r="AU795" s="283" t="s">
        <v>90</v>
      </c>
      <c r="AV795" s="14" t="s">
        <v>90</v>
      </c>
      <c r="AW795" s="14" t="s">
        <v>34</v>
      </c>
      <c r="AX795" s="14" t="s">
        <v>79</v>
      </c>
      <c r="AY795" s="283" t="s">
        <v>189</v>
      </c>
    </row>
    <row r="796" s="15" customFormat="1">
      <c r="A796" s="15"/>
      <c r="B796" s="284"/>
      <c r="C796" s="285"/>
      <c r="D796" s="259" t="s">
        <v>198</v>
      </c>
      <c r="E796" s="286" t="s">
        <v>1</v>
      </c>
      <c r="F796" s="287" t="s">
        <v>201</v>
      </c>
      <c r="G796" s="285"/>
      <c r="H796" s="288">
        <v>9.7370000000000001</v>
      </c>
      <c r="I796" s="289"/>
      <c r="J796" s="285"/>
      <c r="K796" s="285"/>
      <c r="L796" s="290"/>
      <c r="M796" s="291"/>
      <c r="N796" s="292"/>
      <c r="O796" s="292"/>
      <c r="P796" s="292"/>
      <c r="Q796" s="292"/>
      <c r="R796" s="292"/>
      <c r="S796" s="292"/>
      <c r="T796" s="293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94" t="s">
        <v>198</v>
      </c>
      <c r="AU796" s="294" t="s">
        <v>90</v>
      </c>
      <c r="AV796" s="15" t="s">
        <v>194</v>
      </c>
      <c r="AW796" s="15" t="s">
        <v>34</v>
      </c>
      <c r="AX796" s="15" t="s">
        <v>84</v>
      </c>
      <c r="AY796" s="294" t="s">
        <v>189</v>
      </c>
    </row>
    <row r="797" s="2" customFormat="1" ht="16.5" customHeight="1">
      <c r="A797" s="39"/>
      <c r="B797" s="40"/>
      <c r="C797" s="245" t="s">
        <v>1058</v>
      </c>
      <c r="D797" s="245" t="s">
        <v>191</v>
      </c>
      <c r="E797" s="246" t="s">
        <v>1059</v>
      </c>
      <c r="F797" s="247" t="s">
        <v>1060</v>
      </c>
      <c r="G797" s="248" t="s">
        <v>88</v>
      </c>
      <c r="H797" s="249">
        <v>64.049999999999997</v>
      </c>
      <c r="I797" s="250"/>
      <c r="J797" s="251">
        <f>ROUND(I797*H797,2)</f>
        <v>0</v>
      </c>
      <c r="K797" s="252"/>
      <c r="L797" s="45"/>
      <c r="M797" s="253" t="s">
        <v>1</v>
      </c>
      <c r="N797" s="254" t="s">
        <v>44</v>
      </c>
      <c r="O797" s="92"/>
      <c r="P797" s="255">
        <f>O797*H797</f>
        <v>0</v>
      </c>
      <c r="Q797" s="255">
        <v>0</v>
      </c>
      <c r="R797" s="255">
        <f>Q797*H797</f>
        <v>0</v>
      </c>
      <c r="S797" s="255">
        <v>0.014999999999999999</v>
      </c>
      <c r="T797" s="256">
        <f>S797*H797</f>
        <v>0.96074999999999988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57" t="s">
        <v>294</v>
      </c>
      <c r="AT797" s="257" t="s">
        <v>191</v>
      </c>
      <c r="AU797" s="257" t="s">
        <v>90</v>
      </c>
      <c r="AY797" s="18" t="s">
        <v>189</v>
      </c>
      <c r="BE797" s="258">
        <f>IF(N797="základní",J797,0)</f>
        <v>0</v>
      </c>
      <c r="BF797" s="258">
        <f>IF(N797="snížená",J797,0)</f>
        <v>0</v>
      </c>
      <c r="BG797" s="258">
        <f>IF(N797="zákl. přenesená",J797,0)</f>
        <v>0</v>
      </c>
      <c r="BH797" s="258">
        <f>IF(N797="sníž. přenesená",J797,0)</f>
        <v>0</v>
      </c>
      <c r="BI797" s="258">
        <f>IF(N797="nulová",J797,0)</f>
        <v>0</v>
      </c>
      <c r="BJ797" s="18" t="s">
        <v>84</v>
      </c>
      <c r="BK797" s="258">
        <f>ROUND(I797*H797,2)</f>
        <v>0</v>
      </c>
      <c r="BL797" s="18" t="s">
        <v>294</v>
      </c>
      <c r="BM797" s="257" t="s">
        <v>1061</v>
      </c>
    </row>
    <row r="798" s="2" customFormat="1">
      <c r="A798" s="39"/>
      <c r="B798" s="40"/>
      <c r="C798" s="41"/>
      <c r="D798" s="259" t="s">
        <v>196</v>
      </c>
      <c r="E798" s="41"/>
      <c r="F798" s="260" t="s">
        <v>1062</v>
      </c>
      <c r="G798" s="41"/>
      <c r="H798" s="41"/>
      <c r="I798" s="140"/>
      <c r="J798" s="41"/>
      <c r="K798" s="41"/>
      <c r="L798" s="45"/>
      <c r="M798" s="261"/>
      <c r="N798" s="262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196</v>
      </c>
      <c r="AU798" s="18" t="s">
        <v>90</v>
      </c>
    </row>
    <row r="799" s="14" customFormat="1">
      <c r="A799" s="14"/>
      <c r="B799" s="273"/>
      <c r="C799" s="274"/>
      <c r="D799" s="259" t="s">
        <v>198</v>
      </c>
      <c r="E799" s="275" t="s">
        <v>1</v>
      </c>
      <c r="F799" s="276" t="s">
        <v>1063</v>
      </c>
      <c r="G799" s="274"/>
      <c r="H799" s="277">
        <v>64.049999999999997</v>
      </c>
      <c r="I799" s="278"/>
      <c r="J799" s="274"/>
      <c r="K799" s="274"/>
      <c r="L799" s="279"/>
      <c r="M799" s="280"/>
      <c r="N799" s="281"/>
      <c r="O799" s="281"/>
      <c r="P799" s="281"/>
      <c r="Q799" s="281"/>
      <c r="R799" s="281"/>
      <c r="S799" s="281"/>
      <c r="T799" s="28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83" t="s">
        <v>198</v>
      </c>
      <c r="AU799" s="283" t="s">
        <v>90</v>
      </c>
      <c r="AV799" s="14" t="s">
        <v>90</v>
      </c>
      <c r="AW799" s="14" t="s">
        <v>34</v>
      </c>
      <c r="AX799" s="14" t="s">
        <v>79</v>
      </c>
      <c r="AY799" s="283" t="s">
        <v>189</v>
      </c>
    </row>
    <row r="800" s="15" customFormat="1">
      <c r="A800" s="15"/>
      <c r="B800" s="284"/>
      <c r="C800" s="285"/>
      <c r="D800" s="259" t="s">
        <v>198</v>
      </c>
      <c r="E800" s="286" t="s">
        <v>1</v>
      </c>
      <c r="F800" s="287" t="s">
        <v>201</v>
      </c>
      <c r="G800" s="285"/>
      <c r="H800" s="288">
        <v>64.049999999999997</v>
      </c>
      <c r="I800" s="289"/>
      <c r="J800" s="285"/>
      <c r="K800" s="285"/>
      <c r="L800" s="290"/>
      <c r="M800" s="291"/>
      <c r="N800" s="292"/>
      <c r="O800" s="292"/>
      <c r="P800" s="292"/>
      <c r="Q800" s="292"/>
      <c r="R800" s="292"/>
      <c r="S800" s="292"/>
      <c r="T800" s="293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94" t="s">
        <v>198</v>
      </c>
      <c r="AU800" s="294" t="s">
        <v>90</v>
      </c>
      <c r="AV800" s="15" t="s">
        <v>194</v>
      </c>
      <c r="AW800" s="15" t="s">
        <v>34</v>
      </c>
      <c r="AX800" s="15" t="s">
        <v>84</v>
      </c>
      <c r="AY800" s="294" t="s">
        <v>189</v>
      </c>
    </row>
    <row r="801" s="2" customFormat="1" ht="21.75" customHeight="1">
      <c r="A801" s="39"/>
      <c r="B801" s="40"/>
      <c r="C801" s="245" t="s">
        <v>1064</v>
      </c>
      <c r="D801" s="245" t="s">
        <v>191</v>
      </c>
      <c r="E801" s="246" t="s">
        <v>1065</v>
      </c>
      <c r="F801" s="247" t="s">
        <v>1066</v>
      </c>
      <c r="G801" s="248" t="s">
        <v>88</v>
      </c>
      <c r="H801" s="249">
        <v>270.48000000000002</v>
      </c>
      <c r="I801" s="250"/>
      <c r="J801" s="251">
        <f>ROUND(I801*H801,2)</f>
        <v>0</v>
      </c>
      <c r="K801" s="252"/>
      <c r="L801" s="45"/>
      <c r="M801" s="253" t="s">
        <v>1</v>
      </c>
      <c r="N801" s="254" t="s">
        <v>44</v>
      </c>
      <c r="O801" s="92"/>
      <c r="P801" s="255">
        <f>O801*H801</f>
        <v>0</v>
      </c>
      <c r="Q801" s="255">
        <v>0</v>
      </c>
      <c r="R801" s="255">
        <f>Q801*H801</f>
        <v>0</v>
      </c>
      <c r="S801" s="255">
        <v>0</v>
      </c>
      <c r="T801" s="256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57" t="s">
        <v>294</v>
      </c>
      <c r="AT801" s="257" t="s">
        <v>191</v>
      </c>
      <c r="AU801" s="257" t="s">
        <v>90</v>
      </c>
      <c r="AY801" s="18" t="s">
        <v>189</v>
      </c>
      <c r="BE801" s="258">
        <f>IF(N801="základní",J801,0)</f>
        <v>0</v>
      </c>
      <c r="BF801" s="258">
        <f>IF(N801="snížená",J801,0)</f>
        <v>0</v>
      </c>
      <c r="BG801" s="258">
        <f>IF(N801="zákl. přenesená",J801,0)</f>
        <v>0</v>
      </c>
      <c r="BH801" s="258">
        <f>IF(N801="sníž. přenesená",J801,0)</f>
        <v>0</v>
      </c>
      <c r="BI801" s="258">
        <f>IF(N801="nulová",J801,0)</f>
        <v>0</v>
      </c>
      <c r="BJ801" s="18" t="s">
        <v>84</v>
      </c>
      <c r="BK801" s="258">
        <f>ROUND(I801*H801,2)</f>
        <v>0</v>
      </c>
      <c r="BL801" s="18" t="s">
        <v>294</v>
      </c>
      <c r="BM801" s="257" t="s">
        <v>1067</v>
      </c>
    </row>
    <row r="802" s="2" customFormat="1">
      <c r="A802" s="39"/>
      <c r="B802" s="40"/>
      <c r="C802" s="41"/>
      <c r="D802" s="259" t="s">
        <v>196</v>
      </c>
      <c r="E802" s="41"/>
      <c r="F802" s="260" t="s">
        <v>1068</v>
      </c>
      <c r="G802" s="41"/>
      <c r="H802" s="41"/>
      <c r="I802" s="140"/>
      <c r="J802" s="41"/>
      <c r="K802" s="41"/>
      <c r="L802" s="45"/>
      <c r="M802" s="261"/>
      <c r="N802" s="262"/>
      <c r="O802" s="92"/>
      <c r="P802" s="92"/>
      <c r="Q802" s="92"/>
      <c r="R802" s="92"/>
      <c r="S802" s="92"/>
      <c r="T802" s="93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196</v>
      </c>
      <c r="AU802" s="18" t="s">
        <v>90</v>
      </c>
    </row>
    <row r="803" s="13" customFormat="1">
      <c r="A803" s="13"/>
      <c r="B803" s="263"/>
      <c r="C803" s="264"/>
      <c r="D803" s="259" t="s">
        <v>198</v>
      </c>
      <c r="E803" s="265" t="s">
        <v>1</v>
      </c>
      <c r="F803" s="266" t="s">
        <v>1051</v>
      </c>
      <c r="G803" s="264"/>
      <c r="H803" s="265" t="s">
        <v>1</v>
      </c>
      <c r="I803" s="267"/>
      <c r="J803" s="264"/>
      <c r="K803" s="264"/>
      <c r="L803" s="268"/>
      <c r="M803" s="269"/>
      <c r="N803" s="270"/>
      <c r="O803" s="270"/>
      <c r="P803" s="270"/>
      <c r="Q803" s="270"/>
      <c r="R803" s="270"/>
      <c r="S803" s="270"/>
      <c r="T803" s="27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72" t="s">
        <v>198</v>
      </c>
      <c r="AU803" s="272" t="s">
        <v>90</v>
      </c>
      <c r="AV803" s="13" t="s">
        <v>84</v>
      </c>
      <c r="AW803" s="13" t="s">
        <v>34</v>
      </c>
      <c r="AX803" s="13" t="s">
        <v>79</v>
      </c>
      <c r="AY803" s="272" t="s">
        <v>189</v>
      </c>
    </row>
    <row r="804" s="14" customFormat="1">
      <c r="A804" s="14"/>
      <c r="B804" s="273"/>
      <c r="C804" s="274"/>
      <c r="D804" s="259" t="s">
        <v>198</v>
      </c>
      <c r="E804" s="275" t="s">
        <v>1</v>
      </c>
      <c r="F804" s="276" t="s">
        <v>1052</v>
      </c>
      <c r="G804" s="274"/>
      <c r="H804" s="277">
        <v>270.48000000000002</v>
      </c>
      <c r="I804" s="278"/>
      <c r="J804" s="274"/>
      <c r="K804" s="274"/>
      <c r="L804" s="279"/>
      <c r="M804" s="280"/>
      <c r="N804" s="281"/>
      <c r="O804" s="281"/>
      <c r="P804" s="281"/>
      <c r="Q804" s="281"/>
      <c r="R804" s="281"/>
      <c r="S804" s="281"/>
      <c r="T804" s="28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83" t="s">
        <v>198</v>
      </c>
      <c r="AU804" s="283" t="s">
        <v>90</v>
      </c>
      <c r="AV804" s="14" t="s">
        <v>90</v>
      </c>
      <c r="AW804" s="14" t="s">
        <v>34</v>
      </c>
      <c r="AX804" s="14" t="s">
        <v>79</v>
      </c>
      <c r="AY804" s="283" t="s">
        <v>189</v>
      </c>
    </row>
    <row r="805" s="15" customFormat="1">
      <c r="A805" s="15"/>
      <c r="B805" s="284"/>
      <c r="C805" s="285"/>
      <c r="D805" s="259" t="s">
        <v>198</v>
      </c>
      <c r="E805" s="286" t="s">
        <v>1</v>
      </c>
      <c r="F805" s="287" t="s">
        <v>201</v>
      </c>
      <c r="G805" s="285"/>
      <c r="H805" s="288">
        <v>270.48000000000002</v>
      </c>
      <c r="I805" s="289"/>
      <c r="J805" s="285"/>
      <c r="K805" s="285"/>
      <c r="L805" s="290"/>
      <c r="M805" s="291"/>
      <c r="N805" s="292"/>
      <c r="O805" s="292"/>
      <c r="P805" s="292"/>
      <c r="Q805" s="292"/>
      <c r="R805" s="292"/>
      <c r="S805" s="292"/>
      <c r="T805" s="293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94" t="s">
        <v>198</v>
      </c>
      <c r="AU805" s="294" t="s">
        <v>90</v>
      </c>
      <c r="AV805" s="15" t="s">
        <v>194</v>
      </c>
      <c r="AW805" s="15" t="s">
        <v>34</v>
      </c>
      <c r="AX805" s="15" t="s">
        <v>84</v>
      </c>
      <c r="AY805" s="294" t="s">
        <v>189</v>
      </c>
    </row>
    <row r="806" s="2" customFormat="1" ht="16.5" customHeight="1">
      <c r="A806" s="39"/>
      <c r="B806" s="40"/>
      <c r="C806" s="295" t="s">
        <v>1069</v>
      </c>
      <c r="D806" s="295" t="s">
        <v>242</v>
      </c>
      <c r="E806" s="296" t="s">
        <v>1070</v>
      </c>
      <c r="F806" s="297" t="s">
        <v>1071</v>
      </c>
      <c r="G806" s="298" t="s">
        <v>122</v>
      </c>
      <c r="H806" s="299">
        <v>2.722</v>
      </c>
      <c r="I806" s="300"/>
      <c r="J806" s="301">
        <f>ROUND(I806*H806,2)</f>
        <v>0</v>
      </c>
      <c r="K806" s="302"/>
      <c r="L806" s="303"/>
      <c r="M806" s="304" t="s">
        <v>1</v>
      </c>
      <c r="N806" s="305" t="s">
        <v>44</v>
      </c>
      <c r="O806" s="92"/>
      <c r="P806" s="255">
        <f>O806*H806</f>
        <v>0</v>
      </c>
      <c r="Q806" s="255">
        <v>0.55000000000000004</v>
      </c>
      <c r="R806" s="255">
        <f>Q806*H806</f>
        <v>1.4971000000000001</v>
      </c>
      <c r="S806" s="255">
        <v>0</v>
      </c>
      <c r="T806" s="256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57" t="s">
        <v>453</v>
      </c>
      <c r="AT806" s="257" t="s">
        <v>242</v>
      </c>
      <c r="AU806" s="257" t="s">
        <v>90</v>
      </c>
      <c r="AY806" s="18" t="s">
        <v>189</v>
      </c>
      <c r="BE806" s="258">
        <f>IF(N806="základní",J806,0)</f>
        <v>0</v>
      </c>
      <c r="BF806" s="258">
        <f>IF(N806="snížená",J806,0)</f>
        <v>0</v>
      </c>
      <c r="BG806" s="258">
        <f>IF(N806="zákl. přenesená",J806,0)</f>
        <v>0</v>
      </c>
      <c r="BH806" s="258">
        <f>IF(N806="sníž. přenesená",J806,0)</f>
        <v>0</v>
      </c>
      <c r="BI806" s="258">
        <f>IF(N806="nulová",J806,0)</f>
        <v>0</v>
      </c>
      <c r="BJ806" s="18" t="s">
        <v>84</v>
      </c>
      <c r="BK806" s="258">
        <f>ROUND(I806*H806,2)</f>
        <v>0</v>
      </c>
      <c r="BL806" s="18" t="s">
        <v>294</v>
      </c>
      <c r="BM806" s="257" t="s">
        <v>1072</v>
      </c>
    </row>
    <row r="807" s="2" customFormat="1">
      <c r="A807" s="39"/>
      <c r="B807" s="40"/>
      <c r="C807" s="41"/>
      <c r="D807" s="259" t="s">
        <v>196</v>
      </c>
      <c r="E807" s="41"/>
      <c r="F807" s="260" t="s">
        <v>1071</v>
      </c>
      <c r="G807" s="41"/>
      <c r="H807" s="41"/>
      <c r="I807" s="140"/>
      <c r="J807" s="41"/>
      <c r="K807" s="41"/>
      <c r="L807" s="45"/>
      <c r="M807" s="261"/>
      <c r="N807" s="262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196</v>
      </c>
      <c r="AU807" s="18" t="s">
        <v>90</v>
      </c>
    </row>
    <row r="808" s="13" customFormat="1">
      <c r="A808" s="13"/>
      <c r="B808" s="263"/>
      <c r="C808" s="264"/>
      <c r="D808" s="259" t="s">
        <v>198</v>
      </c>
      <c r="E808" s="265" t="s">
        <v>1</v>
      </c>
      <c r="F808" s="266" t="s">
        <v>1073</v>
      </c>
      <c r="G808" s="264"/>
      <c r="H808" s="265" t="s">
        <v>1</v>
      </c>
      <c r="I808" s="267"/>
      <c r="J808" s="264"/>
      <c r="K808" s="264"/>
      <c r="L808" s="268"/>
      <c r="M808" s="269"/>
      <c r="N808" s="270"/>
      <c r="O808" s="270"/>
      <c r="P808" s="270"/>
      <c r="Q808" s="270"/>
      <c r="R808" s="270"/>
      <c r="S808" s="270"/>
      <c r="T808" s="271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72" t="s">
        <v>198</v>
      </c>
      <c r="AU808" s="272" t="s">
        <v>90</v>
      </c>
      <c r="AV808" s="13" t="s">
        <v>84</v>
      </c>
      <c r="AW808" s="13" t="s">
        <v>34</v>
      </c>
      <c r="AX808" s="13" t="s">
        <v>79</v>
      </c>
      <c r="AY808" s="272" t="s">
        <v>189</v>
      </c>
    </row>
    <row r="809" s="14" customFormat="1">
      <c r="A809" s="14"/>
      <c r="B809" s="273"/>
      <c r="C809" s="274"/>
      <c r="D809" s="259" t="s">
        <v>198</v>
      </c>
      <c r="E809" s="275" t="s">
        <v>1</v>
      </c>
      <c r="F809" s="276" t="s">
        <v>1074</v>
      </c>
      <c r="G809" s="274"/>
      <c r="H809" s="277">
        <v>2.722</v>
      </c>
      <c r="I809" s="278"/>
      <c r="J809" s="274"/>
      <c r="K809" s="274"/>
      <c r="L809" s="279"/>
      <c r="M809" s="280"/>
      <c r="N809" s="281"/>
      <c r="O809" s="281"/>
      <c r="P809" s="281"/>
      <c r="Q809" s="281"/>
      <c r="R809" s="281"/>
      <c r="S809" s="281"/>
      <c r="T809" s="282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83" t="s">
        <v>198</v>
      </c>
      <c r="AU809" s="283" t="s">
        <v>90</v>
      </c>
      <c r="AV809" s="14" t="s">
        <v>90</v>
      </c>
      <c r="AW809" s="14" t="s">
        <v>34</v>
      </c>
      <c r="AX809" s="14" t="s">
        <v>79</v>
      </c>
      <c r="AY809" s="283" t="s">
        <v>189</v>
      </c>
    </row>
    <row r="810" s="15" customFormat="1">
      <c r="A810" s="15"/>
      <c r="B810" s="284"/>
      <c r="C810" s="285"/>
      <c r="D810" s="259" t="s">
        <v>198</v>
      </c>
      <c r="E810" s="286" t="s">
        <v>1</v>
      </c>
      <c r="F810" s="287" t="s">
        <v>201</v>
      </c>
      <c r="G810" s="285"/>
      <c r="H810" s="288">
        <v>2.722</v>
      </c>
      <c r="I810" s="289"/>
      <c r="J810" s="285"/>
      <c r="K810" s="285"/>
      <c r="L810" s="290"/>
      <c r="M810" s="291"/>
      <c r="N810" s="292"/>
      <c r="O810" s="292"/>
      <c r="P810" s="292"/>
      <c r="Q810" s="292"/>
      <c r="R810" s="292"/>
      <c r="S810" s="292"/>
      <c r="T810" s="293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94" t="s">
        <v>198</v>
      </c>
      <c r="AU810" s="294" t="s">
        <v>90</v>
      </c>
      <c r="AV810" s="15" t="s">
        <v>194</v>
      </c>
      <c r="AW810" s="15" t="s">
        <v>34</v>
      </c>
      <c r="AX810" s="15" t="s">
        <v>84</v>
      </c>
      <c r="AY810" s="294" t="s">
        <v>189</v>
      </c>
    </row>
    <row r="811" s="2" customFormat="1" ht="21.75" customHeight="1">
      <c r="A811" s="39"/>
      <c r="B811" s="40"/>
      <c r="C811" s="245" t="s">
        <v>1075</v>
      </c>
      <c r="D811" s="245" t="s">
        <v>191</v>
      </c>
      <c r="E811" s="246" t="s">
        <v>1076</v>
      </c>
      <c r="F811" s="247" t="s">
        <v>1077</v>
      </c>
      <c r="G811" s="248" t="s">
        <v>418</v>
      </c>
      <c r="H811" s="249">
        <v>2703.1999999999998</v>
      </c>
      <c r="I811" s="250"/>
      <c r="J811" s="251">
        <f>ROUND(I811*H811,2)</f>
        <v>0</v>
      </c>
      <c r="K811" s="252"/>
      <c r="L811" s="45"/>
      <c r="M811" s="253" t="s">
        <v>1</v>
      </c>
      <c r="N811" s="254" t="s">
        <v>44</v>
      </c>
      <c r="O811" s="92"/>
      <c r="P811" s="255">
        <f>O811*H811</f>
        <v>0</v>
      </c>
      <c r="Q811" s="255">
        <v>0</v>
      </c>
      <c r="R811" s="255">
        <f>Q811*H811</f>
        <v>0</v>
      </c>
      <c r="S811" s="255">
        <v>0</v>
      </c>
      <c r="T811" s="256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57" t="s">
        <v>294</v>
      </c>
      <c r="AT811" s="257" t="s">
        <v>191</v>
      </c>
      <c r="AU811" s="257" t="s">
        <v>90</v>
      </c>
      <c r="AY811" s="18" t="s">
        <v>189</v>
      </c>
      <c r="BE811" s="258">
        <f>IF(N811="základní",J811,0)</f>
        <v>0</v>
      </c>
      <c r="BF811" s="258">
        <f>IF(N811="snížená",J811,0)</f>
        <v>0</v>
      </c>
      <c r="BG811" s="258">
        <f>IF(N811="zákl. přenesená",J811,0)</f>
        <v>0</v>
      </c>
      <c r="BH811" s="258">
        <f>IF(N811="sníž. přenesená",J811,0)</f>
        <v>0</v>
      </c>
      <c r="BI811" s="258">
        <f>IF(N811="nulová",J811,0)</f>
        <v>0</v>
      </c>
      <c r="BJ811" s="18" t="s">
        <v>84</v>
      </c>
      <c r="BK811" s="258">
        <f>ROUND(I811*H811,2)</f>
        <v>0</v>
      </c>
      <c r="BL811" s="18" t="s">
        <v>294</v>
      </c>
      <c r="BM811" s="257" t="s">
        <v>1078</v>
      </c>
    </row>
    <row r="812" s="2" customFormat="1">
      <c r="A812" s="39"/>
      <c r="B812" s="40"/>
      <c r="C812" s="41"/>
      <c r="D812" s="259" t="s">
        <v>196</v>
      </c>
      <c r="E812" s="41"/>
      <c r="F812" s="260" t="s">
        <v>1079</v>
      </c>
      <c r="G812" s="41"/>
      <c r="H812" s="41"/>
      <c r="I812" s="140"/>
      <c r="J812" s="41"/>
      <c r="K812" s="41"/>
      <c r="L812" s="45"/>
      <c r="M812" s="261"/>
      <c r="N812" s="262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196</v>
      </c>
      <c r="AU812" s="18" t="s">
        <v>90</v>
      </c>
    </row>
    <row r="813" s="13" customFormat="1">
      <c r="A813" s="13"/>
      <c r="B813" s="263"/>
      <c r="C813" s="264"/>
      <c r="D813" s="259" t="s">
        <v>198</v>
      </c>
      <c r="E813" s="265" t="s">
        <v>1</v>
      </c>
      <c r="F813" s="266" t="s">
        <v>1080</v>
      </c>
      <c r="G813" s="264"/>
      <c r="H813" s="265" t="s">
        <v>1</v>
      </c>
      <c r="I813" s="267"/>
      <c r="J813" s="264"/>
      <c r="K813" s="264"/>
      <c r="L813" s="268"/>
      <c r="M813" s="269"/>
      <c r="N813" s="270"/>
      <c r="O813" s="270"/>
      <c r="P813" s="270"/>
      <c r="Q813" s="270"/>
      <c r="R813" s="270"/>
      <c r="S813" s="270"/>
      <c r="T813" s="27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72" t="s">
        <v>198</v>
      </c>
      <c r="AU813" s="272" t="s">
        <v>90</v>
      </c>
      <c r="AV813" s="13" t="s">
        <v>84</v>
      </c>
      <c r="AW813" s="13" t="s">
        <v>34</v>
      </c>
      <c r="AX813" s="13" t="s">
        <v>79</v>
      </c>
      <c r="AY813" s="272" t="s">
        <v>189</v>
      </c>
    </row>
    <row r="814" s="14" customFormat="1">
      <c r="A814" s="14"/>
      <c r="B814" s="273"/>
      <c r="C814" s="274"/>
      <c r="D814" s="259" t="s">
        <v>198</v>
      </c>
      <c r="E814" s="275" t="s">
        <v>1</v>
      </c>
      <c r="F814" s="276" t="s">
        <v>1081</v>
      </c>
      <c r="G814" s="274"/>
      <c r="H814" s="277">
        <v>2703.1999999999998</v>
      </c>
      <c r="I814" s="278"/>
      <c r="J814" s="274"/>
      <c r="K814" s="274"/>
      <c r="L814" s="279"/>
      <c r="M814" s="280"/>
      <c r="N814" s="281"/>
      <c r="O814" s="281"/>
      <c r="P814" s="281"/>
      <c r="Q814" s="281"/>
      <c r="R814" s="281"/>
      <c r="S814" s="281"/>
      <c r="T814" s="28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83" t="s">
        <v>198</v>
      </c>
      <c r="AU814" s="283" t="s">
        <v>90</v>
      </c>
      <c r="AV814" s="14" t="s">
        <v>90</v>
      </c>
      <c r="AW814" s="14" t="s">
        <v>34</v>
      </c>
      <c r="AX814" s="14" t="s">
        <v>79</v>
      </c>
      <c r="AY814" s="283" t="s">
        <v>189</v>
      </c>
    </row>
    <row r="815" s="15" customFormat="1">
      <c r="A815" s="15"/>
      <c r="B815" s="284"/>
      <c r="C815" s="285"/>
      <c r="D815" s="259" t="s">
        <v>198</v>
      </c>
      <c r="E815" s="286" t="s">
        <v>1</v>
      </c>
      <c r="F815" s="287" t="s">
        <v>201</v>
      </c>
      <c r="G815" s="285"/>
      <c r="H815" s="288">
        <v>2703.1999999999998</v>
      </c>
      <c r="I815" s="289"/>
      <c r="J815" s="285"/>
      <c r="K815" s="285"/>
      <c r="L815" s="290"/>
      <c r="M815" s="291"/>
      <c r="N815" s="292"/>
      <c r="O815" s="292"/>
      <c r="P815" s="292"/>
      <c r="Q815" s="292"/>
      <c r="R815" s="292"/>
      <c r="S815" s="292"/>
      <c r="T815" s="293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94" t="s">
        <v>198</v>
      </c>
      <c r="AU815" s="294" t="s">
        <v>90</v>
      </c>
      <c r="AV815" s="15" t="s">
        <v>194</v>
      </c>
      <c r="AW815" s="15" t="s">
        <v>34</v>
      </c>
      <c r="AX815" s="15" t="s">
        <v>84</v>
      </c>
      <c r="AY815" s="294" t="s">
        <v>189</v>
      </c>
    </row>
    <row r="816" s="2" customFormat="1" ht="16.5" customHeight="1">
      <c r="A816" s="39"/>
      <c r="B816" s="40"/>
      <c r="C816" s="295" t="s">
        <v>1082</v>
      </c>
      <c r="D816" s="295" t="s">
        <v>242</v>
      </c>
      <c r="E816" s="296" t="s">
        <v>1070</v>
      </c>
      <c r="F816" s="297" t="s">
        <v>1071</v>
      </c>
      <c r="G816" s="298" t="s">
        <v>122</v>
      </c>
      <c r="H816" s="299">
        <v>7.7850000000000001</v>
      </c>
      <c r="I816" s="300"/>
      <c r="J816" s="301">
        <f>ROUND(I816*H816,2)</f>
        <v>0</v>
      </c>
      <c r="K816" s="302"/>
      <c r="L816" s="303"/>
      <c r="M816" s="304" t="s">
        <v>1</v>
      </c>
      <c r="N816" s="305" t="s">
        <v>44</v>
      </c>
      <c r="O816" s="92"/>
      <c r="P816" s="255">
        <f>O816*H816</f>
        <v>0</v>
      </c>
      <c r="Q816" s="255">
        <v>0.55000000000000004</v>
      </c>
      <c r="R816" s="255">
        <f>Q816*H816</f>
        <v>4.2817500000000006</v>
      </c>
      <c r="S816" s="255">
        <v>0</v>
      </c>
      <c r="T816" s="256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57" t="s">
        <v>453</v>
      </c>
      <c r="AT816" s="257" t="s">
        <v>242</v>
      </c>
      <c r="AU816" s="257" t="s">
        <v>90</v>
      </c>
      <c r="AY816" s="18" t="s">
        <v>189</v>
      </c>
      <c r="BE816" s="258">
        <f>IF(N816="základní",J816,0)</f>
        <v>0</v>
      </c>
      <c r="BF816" s="258">
        <f>IF(N816="snížená",J816,0)</f>
        <v>0</v>
      </c>
      <c r="BG816" s="258">
        <f>IF(N816="zákl. přenesená",J816,0)</f>
        <v>0</v>
      </c>
      <c r="BH816" s="258">
        <f>IF(N816="sníž. přenesená",J816,0)</f>
        <v>0</v>
      </c>
      <c r="BI816" s="258">
        <f>IF(N816="nulová",J816,0)</f>
        <v>0</v>
      </c>
      <c r="BJ816" s="18" t="s">
        <v>84</v>
      </c>
      <c r="BK816" s="258">
        <f>ROUND(I816*H816,2)</f>
        <v>0</v>
      </c>
      <c r="BL816" s="18" t="s">
        <v>294</v>
      </c>
      <c r="BM816" s="257" t="s">
        <v>1083</v>
      </c>
    </row>
    <row r="817" s="2" customFormat="1">
      <c r="A817" s="39"/>
      <c r="B817" s="40"/>
      <c r="C817" s="41"/>
      <c r="D817" s="259" t="s">
        <v>196</v>
      </c>
      <c r="E817" s="41"/>
      <c r="F817" s="260" t="s">
        <v>1071</v>
      </c>
      <c r="G817" s="41"/>
      <c r="H817" s="41"/>
      <c r="I817" s="140"/>
      <c r="J817" s="41"/>
      <c r="K817" s="41"/>
      <c r="L817" s="45"/>
      <c r="M817" s="261"/>
      <c r="N817" s="262"/>
      <c r="O817" s="92"/>
      <c r="P817" s="92"/>
      <c r="Q817" s="92"/>
      <c r="R817" s="92"/>
      <c r="S817" s="92"/>
      <c r="T817" s="93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196</v>
      </c>
      <c r="AU817" s="18" t="s">
        <v>90</v>
      </c>
    </row>
    <row r="818" s="13" customFormat="1">
      <c r="A818" s="13"/>
      <c r="B818" s="263"/>
      <c r="C818" s="264"/>
      <c r="D818" s="259" t="s">
        <v>198</v>
      </c>
      <c r="E818" s="265" t="s">
        <v>1</v>
      </c>
      <c r="F818" s="266" t="s">
        <v>1084</v>
      </c>
      <c r="G818" s="264"/>
      <c r="H818" s="265" t="s">
        <v>1</v>
      </c>
      <c r="I818" s="267"/>
      <c r="J818" s="264"/>
      <c r="K818" s="264"/>
      <c r="L818" s="268"/>
      <c r="M818" s="269"/>
      <c r="N818" s="270"/>
      <c r="O818" s="270"/>
      <c r="P818" s="270"/>
      <c r="Q818" s="270"/>
      <c r="R818" s="270"/>
      <c r="S818" s="270"/>
      <c r="T818" s="271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72" t="s">
        <v>198</v>
      </c>
      <c r="AU818" s="272" t="s">
        <v>90</v>
      </c>
      <c r="AV818" s="13" t="s">
        <v>84</v>
      </c>
      <c r="AW818" s="13" t="s">
        <v>34</v>
      </c>
      <c r="AX818" s="13" t="s">
        <v>79</v>
      </c>
      <c r="AY818" s="272" t="s">
        <v>189</v>
      </c>
    </row>
    <row r="819" s="14" customFormat="1">
      <c r="A819" s="14"/>
      <c r="B819" s="273"/>
      <c r="C819" s="274"/>
      <c r="D819" s="259" t="s">
        <v>198</v>
      </c>
      <c r="E819" s="275" t="s">
        <v>1</v>
      </c>
      <c r="F819" s="276" t="s">
        <v>1085</v>
      </c>
      <c r="G819" s="274"/>
      <c r="H819" s="277">
        <v>7.7850000000000001</v>
      </c>
      <c r="I819" s="278"/>
      <c r="J819" s="274"/>
      <c r="K819" s="274"/>
      <c r="L819" s="279"/>
      <c r="M819" s="280"/>
      <c r="N819" s="281"/>
      <c r="O819" s="281"/>
      <c r="P819" s="281"/>
      <c r="Q819" s="281"/>
      <c r="R819" s="281"/>
      <c r="S819" s="281"/>
      <c r="T819" s="28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83" t="s">
        <v>198</v>
      </c>
      <c r="AU819" s="283" t="s">
        <v>90</v>
      </c>
      <c r="AV819" s="14" t="s">
        <v>90</v>
      </c>
      <c r="AW819" s="14" t="s">
        <v>34</v>
      </c>
      <c r="AX819" s="14" t="s">
        <v>79</v>
      </c>
      <c r="AY819" s="283" t="s">
        <v>189</v>
      </c>
    </row>
    <row r="820" s="15" customFormat="1">
      <c r="A820" s="15"/>
      <c r="B820" s="284"/>
      <c r="C820" s="285"/>
      <c r="D820" s="259" t="s">
        <v>198</v>
      </c>
      <c r="E820" s="286" t="s">
        <v>1</v>
      </c>
      <c r="F820" s="287" t="s">
        <v>201</v>
      </c>
      <c r="G820" s="285"/>
      <c r="H820" s="288">
        <v>7.7850000000000001</v>
      </c>
      <c r="I820" s="289"/>
      <c r="J820" s="285"/>
      <c r="K820" s="285"/>
      <c r="L820" s="290"/>
      <c r="M820" s="291"/>
      <c r="N820" s="292"/>
      <c r="O820" s="292"/>
      <c r="P820" s="292"/>
      <c r="Q820" s="292"/>
      <c r="R820" s="292"/>
      <c r="S820" s="292"/>
      <c r="T820" s="293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94" t="s">
        <v>198</v>
      </c>
      <c r="AU820" s="294" t="s">
        <v>90</v>
      </c>
      <c r="AV820" s="15" t="s">
        <v>194</v>
      </c>
      <c r="AW820" s="15" t="s">
        <v>34</v>
      </c>
      <c r="AX820" s="15" t="s">
        <v>84</v>
      </c>
      <c r="AY820" s="294" t="s">
        <v>189</v>
      </c>
    </row>
    <row r="821" s="2" customFormat="1" ht="21.75" customHeight="1">
      <c r="A821" s="39"/>
      <c r="B821" s="40"/>
      <c r="C821" s="245" t="s">
        <v>1086</v>
      </c>
      <c r="D821" s="245" t="s">
        <v>191</v>
      </c>
      <c r="E821" s="246" t="s">
        <v>1087</v>
      </c>
      <c r="F821" s="247" t="s">
        <v>1088</v>
      </c>
      <c r="G821" s="248" t="s">
        <v>122</v>
      </c>
      <c r="H821" s="249">
        <v>26.053000000000001</v>
      </c>
      <c r="I821" s="250"/>
      <c r="J821" s="251">
        <f>ROUND(I821*H821,2)</f>
        <v>0</v>
      </c>
      <c r="K821" s="252"/>
      <c r="L821" s="45"/>
      <c r="M821" s="253" t="s">
        <v>1</v>
      </c>
      <c r="N821" s="254" t="s">
        <v>44</v>
      </c>
      <c r="O821" s="92"/>
      <c r="P821" s="255">
        <f>O821*H821</f>
        <v>0</v>
      </c>
      <c r="Q821" s="255">
        <v>0.023369999999999998</v>
      </c>
      <c r="R821" s="255">
        <f>Q821*H821</f>
        <v>0.60885860999999997</v>
      </c>
      <c r="S821" s="255">
        <v>0</v>
      </c>
      <c r="T821" s="256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57" t="s">
        <v>294</v>
      </c>
      <c r="AT821" s="257" t="s">
        <v>191</v>
      </c>
      <c r="AU821" s="257" t="s">
        <v>90</v>
      </c>
      <c r="AY821" s="18" t="s">
        <v>189</v>
      </c>
      <c r="BE821" s="258">
        <f>IF(N821="základní",J821,0)</f>
        <v>0</v>
      </c>
      <c r="BF821" s="258">
        <f>IF(N821="snížená",J821,0)</f>
        <v>0</v>
      </c>
      <c r="BG821" s="258">
        <f>IF(N821="zákl. přenesená",J821,0)</f>
        <v>0</v>
      </c>
      <c r="BH821" s="258">
        <f>IF(N821="sníž. přenesená",J821,0)</f>
        <v>0</v>
      </c>
      <c r="BI821" s="258">
        <f>IF(N821="nulová",J821,0)</f>
        <v>0</v>
      </c>
      <c r="BJ821" s="18" t="s">
        <v>84</v>
      </c>
      <c r="BK821" s="258">
        <f>ROUND(I821*H821,2)</f>
        <v>0</v>
      </c>
      <c r="BL821" s="18" t="s">
        <v>294</v>
      </c>
      <c r="BM821" s="257" t="s">
        <v>1089</v>
      </c>
    </row>
    <row r="822" s="2" customFormat="1">
      <c r="A822" s="39"/>
      <c r="B822" s="40"/>
      <c r="C822" s="41"/>
      <c r="D822" s="259" t="s">
        <v>196</v>
      </c>
      <c r="E822" s="41"/>
      <c r="F822" s="260" t="s">
        <v>1090</v>
      </c>
      <c r="G822" s="41"/>
      <c r="H822" s="41"/>
      <c r="I822" s="140"/>
      <c r="J822" s="41"/>
      <c r="K822" s="41"/>
      <c r="L822" s="45"/>
      <c r="M822" s="261"/>
      <c r="N822" s="262"/>
      <c r="O822" s="92"/>
      <c r="P822" s="92"/>
      <c r="Q822" s="92"/>
      <c r="R822" s="92"/>
      <c r="S822" s="92"/>
      <c r="T822" s="93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196</v>
      </c>
      <c r="AU822" s="18" t="s">
        <v>90</v>
      </c>
    </row>
    <row r="823" s="13" customFormat="1">
      <c r="A823" s="13"/>
      <c r="B823" s="263"/>
      <c r="C823" s="264"/>
      <c r="D823" s="259" t="s">
        <v>198</v>
      </c>
      <c r="E823" s="265" t="s">
        <v>1</v>
      </c>
      <c r="F823" s="266" t="s">
        <v>948</v>
      </c>
      <c r="G823" s="264"/>
      <c r="H823" s="265" t="s">
        <v>1</v>
      </c>
      <c r="I823" s="267"/>
      <c r="J823" s="264"/>
      <c r="K823" s="264"/>
      <c r="L823" s="268"/>
      <c r="M823" s="269"/>
      <c r="N823" s="270"/>
      <c r="O823" s="270"/>
      <c r="P823" s="270"/>
      <c r="Q823" s="270"/>
      <c r="R823" s="270"/>
      <c r="S823" s="270"/>
      <c r="T823" s="27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72" t="s">
        <v>198</v>
      </c>
      <c r="AU823" s="272" t="s">
        <v>90</v>
      </c>
      <c r="AV823" s="13" t="s">
        <v>84</v>
      </c>
      <c r="AW823" s="13" t="s">
        <v>34</v>
      </c>
      <c r="AX823" s="13" t="s">
        <v>79</v>
      </c>
      <c r="AY823" s="272" t="s">
        <v>189</v>
      </c>
    </row>
    <row r="824" s="14" customFormat="1">
      <c r="A824" s="14"/>
      <c r="B824" s="273"/>
      <c r="C824" s="274"/>
      <c r="D824" s="259" t="s">
        <v>198</v>
      </c>
      <c r="E824" s="275" t="s">
        <v>1</v>
      </c>
      <c r="F824" s="276" t="s">
        <v>1091</v>
      </c>
      <c r="G824" s="274"/>
      <c r="H824" s="277">
        <v>26.053000000000001</v>
      </c>
      <c r="I824" s="278"/>
      <c r="J824" s="274"/>
      <c r="K824" s="274"/>
      <c r="L824" s="279"/>
      <c r="M824" s="280"/>
      <c r="N824" s="281"/>
      <c r="O824" s="281"/>
      <c r="P824" s="281"/>
      <c r="Q824" s="281"/>
      <c r="R824" s="281"/>
      <c r="S824" s="281"/>
      <c r="T824" s="28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83" t="s">
        <v>198</v>
      </c>
      <c r="AU824" s="283" t="s">
        <v>90</v>
      </c>
      <c r="AV824" s="14" t="s">
        <v>90</v>
      </c>
      <c r="AW824" s="14" t="s">
        <v>34</v>
      </c>
      <c r="AX824" s="14" t="s">
        <v>79</v>
      </c>
      <c r="AY824" s="283" t="s">
        <v>189</v>
      </c>
    </row>
    <row r="825" s="15" customFormat="1">
      <c r="A825" s="15"/>
      <c r="B825" s="284"/>
      <c r="C825" s="285"/>
      <c r="D825" s="259" t="s">
        <v>198</v>
      </c>
      <c r="E825" s="286" t="s">
        <v>1</v>
      </c>
      <c r="F825" s="287" t="s">
        <v>201</v>
      </c>
      <c r="G825" s="285"/>
      <c r="H825" s="288">
        <v>26.053000000000001</v>
      </c>
      <c r="I825" s="289"/>
      <c r="J825" s="285"/>
      <c r="K825" s="285"/>
      <c r="L825" s="290"/>
      <c r="M825" s="291"/>
      <c r="N825" s="292"/>
      <c r="O825" s="292"/>
      <c r="P825" s="292"/>
      <c r="Q825" s="292"/>
      <c r="R825" s="292"/>
      <c r="S825" s="292"/>
      <c r="T825" s="293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94" t="s">
        <v>198</v>
      </c>
      <c r="AU825" s="294" t="s">
        <v>90</v>
      </c>
      <c r="AV825" s="15" t="s">
        <v>194</v>
      </c>
      <c r="AW825" s="15" t="s">
        <v>34</v>
      </c>
      <c r="AX825" s="15" t="s">
        <v>84</v>
      </c>
      <c r="AY825" s="294" t="s">
        <v>189</v>
      </c>
    </row>
    <row r="826" s="2" customFormat="1" ht="21.75" customHeight="1">
      <c r="A826" s="39"/>
      <c r="B826" s="40"/>
      <c r="C826" s="245" t="s">
        <v>1092</v>
      </c>
      <c r="D826" s="245" t="s">
        <v>191</v>
      </c>
      <c r="E826" s="246" t="s">
        <v>1093</v>
      </c>
      <c r="F826" s="247" t="s">
        <v>1094</v>
      </c>
      <c r="G826" s="248" t="s">
        <v>1095</v>
      </c>
      <c r="H826" s="249">
        <v>1</v>
      </c>
      <c r="I826" s="250"/>
      <c r="J826" s="251">
        <f>ROUND(I826*H826,2)</f>
        <v>0</v>
      </c>
      <c r="K826" s="252"/>
      <c r="L826" s="45"/>
      <c r="M826" s="253" t="s">
        <v>1</v>
      </c>
      <c r="N826" s="254" t="s">
        <v>44</v>
      </c>
      <c r="O826" s="92"/>
      <c r="P826" s="255">
        <f>O826*H826</f>
        <v>0</v>
      </c>
      <c r="Q826" s="255">
        <v>0.023369999999999998</v>
      </c>
      <c r="R826" s="255">
        <f>Q826*H826</f>
        <v>0.023369999999999998</v>
      </c>
      <c r="S826" s="255">
        <v>0</v>
      </c>
      <c r="T826" s="256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57" t="s">
        <v>294</v>
      </c>
      <c r="AT826" s="257" t="s">
        <v>191</v>
      </c>
      <c r="AU826" s="257" t="s">
        <v>90</v>
      </c>
      <c r="AY826" s="18" t="s">
        <v>189</v>
      </c>
      <c r="BE826" s="258">
        <f>IF(N826="základní",J826,0)</f>
        <v>0</v>
      </c>
      <c r="BF826" s="258">
        <f>IF(N826="snížená",J826,0)</f>
        <v>0</v>
      </c>
      <c r="BG826" s="258">
        <f>IF(N826="zákl. přenesená",J826,0)</f>
        <v>0</v>
      </c>
      <c r="BH826" s="258">
        <f>IF(N826="sníž. přenesená",J826,0)</f>
        <v>0</v>
      </c>
      <c r="BI826" s="258">
        <f>IF(N826="nulová",J826,0)</f>
        <v>0</v>
      </c>
      <c r="BJ826" s="18" t="s">
        <v>84</v>
      </c>
      <c r="BK826" s="258">
        <f>ROUND(I826*H826,2)</f>
        <v>0</v>
      </c>
      <c r="BL826" s="18" t="s">
        <v>294</v>
      </c>
      <c r="BM826" s="257" t="s">
        <v>1096</v>
      </c>
    </row>
    <row r="827" s="2" customFormat="1">
      <c r="A827" s="39"/>
      <c r="B827" s="40"/>
      <c r="C827" s="41"/>
      <c r="D827" s="259" t="s">
        <v>196</v>
      </c>
      <c r="E827" s="41"/>
      <c r="F827" s="260" t="s">
        <v>1090</v>
      </c>
      <c r="G827" s="41"/>
      <c r="H827" s="41"/>
      <c r="I827" s="140"/>
      <c r="J827" s="41"/>
      <c r="K827" s="41"/>
      <c r="L827" s="45"/>
      <c r="M827" s="261"/>
      <c r="N827" s="262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196</v>
      </c>
      <c r="AU827" s="18" t="s">
        <v>90</v>
      </c>
    </row>
    <row r="828" s="2" customFormat="1" ht="21.75" customHeight="1">
      <c r="A828" s="39"/>
      <c r="B828" s="40"/>
      <c r="C828" s="245" t="s">
        <v>1097</v>
      </c>
      <c r="D828" s="245" t="s">
        <v>191</v>
      </c>
      <c r="E828" s="246" t="s">
        <v>1098</v>
      </c>
      <c r="F828" s="247" t="s">
        <v>1099</v>
      </c>
      <c r="G828" s="248" t="s">
        <v>827</v>
      </c>
      <c r="H828" s="307"/>
      <c r="I828" s="250"/>
      <c r="J828" s="251">
        <f>ROUND(I828*H828,2)</f>
        <v>0</v>
      </c>
      <c r="K828" s="252"/>
      <c r="L828" s="45"/>
      <c r="M828" s="253" t="s">
        <v>1</v>
      </c>
      <c r="N828" s="254" t="s">
        <v>44</v>
      </c>
      <c r="O828" s="92"/>
      <c r="P828" s="255">
        <f>O828*H828</f>
        <v>0</v>
      </c>
      <c r="Q828" s="255">
        <v>0</v>
      </c>
      <c r="R828" s="255">
        <f>Q828*H828</f>
        <v>0</v>
      </c>
      <c r="S828" s="255">
        <v>0</v>
      </c>
      <c r="T828" s="256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57" t="s">
        <v>294</v>
      </c>
      <c r="AT828" s="257" t="s">
        <v>191</v>
      </c>
      <c r="AU828" s="257" t="s">
        <v>90</v>
      </c>
      <c r="AY828" s="18" t="s">
        <v>189</v>
      </c>
      <c r="BE828" s="258">
        <f>IF(N828="základní",J828,0)</f>
        <v>0</v>
      </c>
      <c r="BF828" s="258">
        <f>IF(N828="snížená",J828,0)</f>
        <v>0</v>
      </c>
      <c r="BG828" s="258">
        <f>IF(N828="zákl. přenesená",J828,0)</f>
        <v>0</v>
      </c>
      <c r="BH828" s="258">
        <f>IF(N828="sníž. přenesená",J828,0)</f>
        <v>0</v>
      </c>
      <c r="BI828" s="258">
        <f>IF(N828="nulová",J828,0)</f>
        <v>0</v>
      </c>
      <c r="BJ828" s="18" t="s">
        <v>84</v>
      </c>
      <c r="BK828" s="258">
        <f>ROUND(I828*H828,2)</f>
        <v>0</v>
      </c>
      <c r="BL828" s="18" t="s">
        <v>294</v>
      </c>
      <c r="BM828" s="257" t="s">
        <v>1100</v>
      </c>
    </row>
    <row r="829" s="2" customFormat="1">
      <c r="A829" s="39"/>
      <c r="B829" s="40"/>
      <c r="C829" s="41"/>
      <c r="D829" s="259" t="s">
        <v>196</v>
      </c>
      <c r="E829" s="41"/>
      <c r="F829" s="260" t="s">
        <v>1101</v>
      </c>
      <c r="G829" s="41"/>
      <c r="H829" s="41"/>
      <c r="I829" s="140"/>
      <c r="J829" s="41"/>
      <c r="K829" s="41"/>
      <c r="L829" s="45"/>
      <c r="M829" s="261"/>
      <c r="N829" s="262"/>
      <c r="O829" s="92"/>
      <c r="P829" s="92"/>
      <c r="Q829" s="92"/>
      <c r="R829" s="92"/>
      <c r="S829" s="92"/>
      <c r="T829" s="93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196</v>
      </c>
      <c r="AU829" s="18" t="s">
        <v>90</v>
      </c>
    </row>
    <row r="830" s="12" customFormat="1" ht="22.8" customHeight="1">
      <c r="A830" s="12"/>
      <c r="B830" s="229"/>
      <c r="C830" s="230"/>
      <c r="D830" s="231" t="s">
        <v>78</v>
      </c>
      <c r="E830" s="243" t="s">
        <v>1102</v>
      </c>
      <c r="F830" s="243" t="s">
        <v>1103</v>
      </c>
      <c r="G830" s="230"/>
      <c r="H830" s="230"/>
      <c r="I830" s="233"/>
      <c r="J830" s="244">
        <f>BK830</f>
        <v>0</v>
      </c>
      <c r="K830" s="230"/>
      <c r="L830" s="235"/>
      <c r="M830" s="236"/>
      <c r="N830" s="237"/>
      <c r="O830" s="237"/>
      <c r="P830" s="238">
        <f>SUM(P831:P924)</f>
        <v>0</v>
      </c>
      <c r="Q830" s="237"/>
      <c r="R830" s="238">
        <f>SUM(R831:R924)</f>
        <v>1.1506424</v>
      </c>
      <c r="S830" s="237"/>
      <c r="T830" s="239">
        <f>SUM(T831:T924)</f>
        <v>0.48933219999999994</v>
      </c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R830" s="240" t="s">
        <v>90</v>
      </c>
      <c r="AT830" s="241" t="s">
        <v>78</v>
      </c>
      <c r="AU830" s="241" t="s">
        <v>84</v>
      </c>
      <c r="AY830" s="240" t="s">
        <v>189</v>
      </c>
      <c r="BK830" s="242">
        <f>SUM(BK831:BK924)</f>
        <v>0</v>
      </c>
    </row>
    <row r="831" s="2" customFormat="1" ht="16.5" customHeight="1">
      <c r="A831" s="39"/>
      <c r="B831" s="40"/>
      <c r="C831" s="245" t="s">
        <v>1104</v>
      </c>
      <c r="D831" s="245" t="s">
        <v>191</v>
      </c>
      <c r="E831" s="246" t="s">
        <v>1105</v>
      </c>
      <c r="F831" s="247" t="s">
        <v>1106</v>
      </c>
      <c r="G831" s="248" t="s">
        <v>88</v>
      </c>
      <c r="H831" s="249">
        <v>3.75</v>
      </c>
      <c r="I831" s="250"/>
      <c r="J831" s="251">
        <f>ROUND(I831*H831,2)</f>
        <v>0</v>
      </c>
      <c r="K831" s="252"/>
      <c r="L831" s="45"/>
      <c r="M831" s="253" t="s">
        <v>1</v>
      </c>
      <c r="N831" s="254" t="s">
        <v>44</v>
      </c>
      <c r="O831" s="92"/>
      <c r="P831" s="255">
        <f>O831*H831</f>
        <v>0</v>
      </c>
      <c r="Q831" s="255">
        <v>0</v>
      </c>
      <c r="R831" s="255">
        <f>Q831*H831</f>
        <v>0</v>
      </c>
      <c r="S831" s="255">
        <v>0.00594</v>
      </c>
      <c r="T831" s="256">
        <f>S831*H831</f>
        <v>0.022275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57" t="s">
        <v>294</v>
      </c>
      <c r="AT831" s="257" t="s">
        <v>191</v>
      </c>
      <c r="AU831" s="257" t="s">
        <v>90</v>
      </c>
      <c r="AY831" s="18" t="s">
        <v>189</v>
      </c>
      <c r="BE831" s="258">
        <f>IF(N831="základní",J831,0)</f>
        <v>0</v>
      </c>
      <c r="BF831" s="258">
        <f>IF(N831="snížená",J831,0)</f>
        <v>0</v>
      </c>
      <c r="BG831" s="258">
        <f>IF(N831="zákl. přenesená",J831,0)</f>
        <v>0</v>
      </c>
      <c r="BH831" s="258">
        <f>IF(N831="sníž. přenesená",J831,0)</f>
        <v>0</v>
      </c>
      <c r="BI831" s="258">
        <f>IF(N831="nulová",J831,0)</f>
        <v>0</v>
      </c>
      <c r="BJ831" s="18" t="s">
        <v>84</v>
      </c>
      <c r="BK831" s="258">
        <f>ROUND(I831*H831,2)</f>
        <v>0</v>
      </c>
      <c r="BL831" s="18" t="s">
        <v>294</v>
      </c>
      <c r="BM831" s="257" t="s">
        <v>1107</v>
      </c>
    </row>
    <row r="832" s="2" customFormat="1">
      <c r="A832" s="39"/>
      <c r="B832" s="40"/>
      <c r="C832" s="41"/>
      <c r="D832" s="259" t="s">
        <v>196</v>
      </c>
      <c r="E832" s="41"/>
      <c r="F832" s="260" t="s">
        <v>1108</v>
      </c>
      <c r="G832" s="41"/>
      <c r="H832" s="41"/>
      <c r="I832" s="140"/>
      <c r="J832" s="41"/>
      <c r="K832" s="41"/>
      <c r="L832" s="45"/>
      <c r="M832" s="261"/>
      <c r="N832" s="262"/>
      <c r="O832" s="92"/>
      <c r="P832" s="92"/>
      <c r="Q832" s="92"/>
      <c r="R832" s="92"/>
      <c r="S832" s="92"/>
      <c r="T832" s="93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196</v>
      </c>
      <c r="AU832" s="18" t="s">
        <v>90</v>
      </c>
    </row>
    <row r="833" s="14" customFormat="1">
      <c r="A833" s="14"/>
      <c r="B833" s="273"/>
      <c r="C833" s="274"/>
      <c r="D833" s="259" t="s">
        <v>198</v>
      </c>
      <c r="E833" s="275" t="s">
        <v>1</v>
      </c>
      <c r="F833" s="276" t="s">
        <v>443</v>
      </c>
      <c r="G833" s="274"/>
      <c r="H833" s="277">
        <v>3.75</v>
      </c>
      <c r="I833" s="278"/>
      <c r="J833" s="274"/>
      <c r="K833" s="274"/>
      <c r="L833" s="279"/>
      <c r="M833" s="280"/>
      <c r="N833" s="281"/>
      <c r="O833" s="281"/>
      <c r="P833" s="281"/>
      <c r="Q833" s="281"/>
      <c r="R833" s="281"/>
      <c r="S833" s="281"/>
      <c r="T833" s="282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83" t="s">
        <v>198</v>
      </c>
      <c r="AU833" s="283" t="s">
        <v>90</v>
      </c>
      <c r="AV833" s="14" t="s">
        <v>90</v>
      </c>
      <c r="AW833" s="14" t="s">
        <v>34</v>
      </c>
      <c r="AX833" s="14" t="s">
        <v>79</v>
      </c>
      <c r="AY833" s="283" t="s">
        <v>189</v>
      </c>
    </row>
    <row r="834" s="15" customFormat="1">
      <c r="A834" s="15"/>
      <c r="B834" s="284"/>
      <c r="C834" s="285"/>
      <c r="D834" s="259" t="s">
        <v>198</v>
      </c>
      <c r="E834" s="286" t="s">
        <v>1</v>
      </c>
      <c r="F834" s="287" t="s">
        <v>201</v>
      </c>
      <c r="G834" s="285"/>
      <c r="H834" s="288">
        <v>3.75</v>
      </c>
      <c r="I834" s="289"/>
      <c r="J834" s="285"/>
      <c r="K834" s="285"/>
      <c r="L834" s="290"/>
      <c r="M834" s="291"/>
      <c r="N834" s="292"/>
      <c r="O834" s="292"/>
      <c r="P834" s="292"/>
      <c r="Q834" s="292"/>
      <c r="R834" s="292"/>
      <c r="S834" s="292"/>
      <c r="T834" s="293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94" t="s">
        <v>198</v>
      </c>
      <c r="AU834" s="294" t="s">
        <v>90</v>
      </c>
      <c r="AV834" s="15" t="s">
        <v>194</v>
      </c>
      <c r="AW834" s="15" t="s">
        <v>34</v>
      </c>
      <c r="AX834" s="15" t="s">
        <v>84</v>
      </c>
      <c r="AY834" s="294" t="s">
        <v>189</v>
      </c>
    </row>
    <row r="835" s="2" customFormat="1" ht="21.75" customHeight="1">
      <c r="A835" s="39"/>
      <c r="B835" s="40"/>
      <c r="C835" s="245" t="s">
        <v>1109</v>
      </c>
      <c r="D835" s="245" t="s">
        <v>191</v>
      </c>
      <c r="E835" s="246" t="s">
        <v>1110</v>
      </c>
      <c r="F835" s="247" t="s">
        <v>1111</v>
      </c>
      <c r="G835" s="248" t="s">
        <v>418</v>
      </c>
      <c r="H835" s="249">
        <v>54.200000000000003</v>
      </c>
      <c r="I835" s="250"/>
      <c r="J835" s="251">
        <f>ROUND(I835*H835,2)</f>
        <v>0</v>
      </c>
      <c r="K835" s="252"/>
      <c r="L835" s="45"/>
      <c r="M835" s="253" t="s">
        <v>1</v>
      </c>
      <c r="N835" s="254" t="s">
        <v>44</v>
      </c>
      <c r="O835" s="92"/>
      <c r="P835" s="255">
        <f>O835*H835</f>
        <v>0</v>
      </c>
      <c r="Q835" s="255">
        <v>0</v>
      </c>
      <c r="R835" s="255">
        <f>Q835*H835</f>
        <v>0</v>
      </c>
      <c r="S835" s="255">
        <v>0.0017700000000000001</v>
      </c>
      <c r="T835" s="256">
        <f>S835*H835</f>
        <v>0.095934000000000005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57" t="s">
        <v>294</v>
      </c>
      <c r="AT835" s="257" t="s">
        <v>191</v>
      </c>
      <c r="AU835" s="257" t="s">
        <v>90</v>
      </c>
      <c r="AY835" s="18" t="s">
        <v>189</v>
      </c>
      <c r="BE835" s="258">
        <f>IF(N835="základní",J835,0)</f>
        <v>0</v>
      </c>
      <c r="BF835" s="258">
        <f>IF(N835="snížená",J835,0)</f>
        <v>0</v>
      </c>
      <c r="BG835" s="258">
        <f>IF(N835="zákl. přenesená",J835,0)</f>
        <v>0</v>
      </c>
      <c r="BH835" s="258">
        <f>IF(N835="sníž. přenesená",J835,0)</f>
        <v>0</v>
      </c>
      <c r="BI835" s="258">
        <f>IF(N835="nulová",J835,0)</f>
        <v>0</v>
      </c>
      <c r="BJ835" s="18" t="s">
        <v>84</v>
      </c>
      <c r="BK835" s="258">
        <f>ROUND(I835*H835,2)</f>
        <v>0</v>
      </c>
      <c r="BL835" s="18" t="s">
        <v>294</v>
      </c>
      <c r="BM835" s="257" t="s">
        <v>1112</v>
      </c>
    </row>
    <row r="836" s="2" customFormat="1">
      <c r="A836" s="39"/>
      <c r="B836" s="40"/>
      <c r="C836" s="41"/>
      <c r="D836" s="259" t="s">
        <v>196</v>
      </c>
      <c r="E836" s="41"/>
      <c r="F836" s="260" t="s">
        <v>1113</v>
      </c>
      <c r="G836" s="41"/>
      <c r="H836" s="41"/>
      <c r="I836" s="140"/>
      <c r="J836" s="41"/>
      <c r="K836" s="41"/>
      <c r="L836" s="45"/>
      <c r="M836" s="261"/>
      <c r="N836" s="262"/>
      <c r="O836" s="92"/>
      <c r="P836" s="92"/>
      <c r="Q836" s="92"/>
      <c r="R836" s="92"/>
      <c r="S836" s="92"/>
      <c r="T836" s="93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196</v>
      </c>
      <c r="AU836" s="18" t="s">
        <v>90</v>
      </c>
    </row>
    <row r="837" s="14" customFormat="1">
      <c r="A837" s="14"/>
      <c r="B837" s="273"/>
      <c r="C837" s="274"/>
      <c r="D837" s="259" t="s">
        <v>198</v>
      </c>
      <c r="E837" s="275" t="s">
        <v>1</v>
      </c>
      <c r="F837" s="276" t="s">
        <v>1114</v>
      </c>
      <c r="G837" s="274"/>
      <c r="H837" s="277">
        <v>54.200000000000003</v>
      </c>
      <c r="I837" s="278"/>
      <c r="J837" s="274"/>
      <c r="K837" s="274"/>
      <c r="L837" s="279"/>
      <c r="M837" s="280"/>
      <c r="N837" s="281"/>
      <c r="O837" s="281"/>
      <c r="P837" s="281"/>
      <c r="Q837" s="281"/>
      <c r="R837" s="281"/>
      <c r="S837" s="281"/>
      <c r="T837" s="282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83" t="s">
        <v>198</v>
      </c>
      <c r="AU837" s="283" t="s">
        <v>90</v>
      </c>
      <c r="AV837" s="14" t="s">
        <v>90</v>
      </c>
      <c r="AW837" s="14" t="s">
        <v>34</v>
      </c>
      <c r="AX837" s="14" t="s">
        <v>79</v>
      </c>
      <c r="AY837" s="283" t="s">
        <v>189</v>
      </c>
    </row>
    <row r="838" s="15" customFormat="1">
      <c r="A838" s="15"/>
      <c r="B838" s="284"/>
      <c r="C838" s="285"/>
      <c r="D838" s="259" t="s">
        <v>198</v>
      </c>
      <c r="E838" s="286" t="s">
        <v>1</v>
      </c>
      <c r="F838" s="287" t="s">
        <v>201</v>
      </c>
      <c r="G838" s="285"/>
      <c r="H838" s="288">
        <v>54.200000000000003</v>
      </c>
      <c r="I838" s="289"/>
      <c r="J838" s="285"/>
      <c r="K838" s="285"/>
      <c r="L838" s="290"/>
      <c r="M838" s="291"/>
      <c r="N838" s="292"/>
      <c r="O838" s="292"/>
      <c r="P838" s="292"/>
      <c r="Q838" s="292"/>
      <c r="R838" s="292"/>
      <c r="S838" s="292"/>
      <c r="T838" s="293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94" t="s">
        <v>198</v>
      </c>
      <c r="AU838" s="294" t="s">
        <v>90</v>
      </c>
      <c r="AV838" s="15" t="s">
        <v>194</v>
      </c>
      <c r="AW838" s="15" t="s">
        <v>34</v>
      </c>
      <c r="AX838" s="15" t="s">
        <v>84</v>
      </c>
      <c r="AY838" s="294" t="s">
        <v>189</v>
      </c>
    </row>
    <row r="839" s="2" customFormat="1" ht="16.5" customHeight="1">
      <c r="A839" s="39"/>
      <c r="B839" s="40"/>
      <c r="C839" s="245" t="s">
        <v>1115</v>
      </c>
      <c r="D839" s="245" t="s">
        <v>191</v>
      </c>
      <c r="E839" s="246" t="s">
        <v>1116</v>
      </c>
      <c r="F839" s="247" t="s">
        <v>1117</v>
      </c>
      <c r="G839" s="248" t="s">
        <v>260</v>
      </c>
      <c r="H839" s="249">
        <v>1</v>
      </c>
      <c r="I839" s="250"/>
      <c r="J839" s="251">
        <f>ROUND(I839*H839,2)</f>
        <v>0</v>
      </c>
      <c r="K839" s="252"/>
      <c r="L839" s="45"/>
      <c r="M839" s="253" t="s">
        <v>1</v>
      </c>
      <c r="N839" s="254" t="s">
        <v>44</v>
      </c>
      <c r="O839" s="92"/>
      <c r="P839" s="255">
        <f>O839*H839</f>
        <v>0</v>
      </c>
      <c r="Q839" s="255">
        <v>0</v>
      </c>
      <c r="R839" s="255">
        <f>Q839*H839</f>
        <v>0</v>
      </c>
      <c r="S839" s="255">
        <v>0.0090600000000000003</v>
      </c>
      <c r="T839" s="256">
        <f>S839*H839</f>
        <v>0.0090600000000000003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57" t="s">
        <v>294</v>
      </c>
      <c r="AT839" s="257" t="s">
        <v>191</v>
      </c>
      <c r="AU839" s="257" t="s">
        <v>90</v>
      </c>
      <c r="AY839" s="18" t="s">
        <v>189</v>
      </c>
      <c r="BE839" s="258">
        <f>IF(N839="základní",J839,0)</f>
        <v>0</v>
      </c>
      <c r="BF839" s="258">
        <f>IF(N839="snížená",J839,0)</f>
        <v>0</v>
      </c>
      <c r="BG839" s="258">
        <f>IF(N839="zákl. přenesená",J839,0)</f>
        <v>0</v>
      </c>
      <c r="BH839" s="258">
        <f>IF(N839="sníž. přenesená",J839,0)</f>
        <v>0</v>
      </c>
      <c r="BI839" s="258">
        <f>IF(N839="nulová",J839,0)</f>
        <v>0</v>
      </c>
      <c r="BJ839" s="18" t="s">
        <v>84</v>
      </c>
      <c r="BK839" s="258">
        <f>ROUND(I839*H839,2)</f>
        <v>0</v>
      </c>
      <c r="BL839" s="18" t="s">
        <v>294</v>
      </c>
      <c r="BM839" s="257" t="s">
        <v>1118</v>
      </c>
    </row>
    <row r="840" s="2" customFormat="1">
      <c r="A840" s="39"/>
      <c r="B840" s="40"/>
      <c r="C840" s="41"/>
      <c r="D840" s="259" t="s">
        <v>196</v>
      </c>
      <c r="E840" s="41"/>
      <c r="F840" s="260" t="s">
        <v>1119</v>
      </c>
      <c r="G840" s="41"/>
      <c r="H840" s="41"/>
      <c r="I840" s="140"/>
      <c r="J840" s="41"/>
      <c r="K840" s="41"/>
      <c r="L840" s="45"/>
      <c r="M840" s="261"/>
      <c r="N840" s="262"/>
      <c r="O840" s="92"/>
      <c r="P840" s="92"/>
      <c r="Q840" s="92"/>
      <c r="R840" s="92"/>
      <c r="S840" s="92"/>
      <c r="T840" s="93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196</v>
      </c>
      <c r="AU840" s="18" t="s">
        <v>90</v>
      </c>
    </row>
    <row r="841" s="2" customFormat="1" ht="21.75" customHeight="1">
      <c r="A841" s="39"/>
      <c r="B841" s="40"/>
      <c r="C841" s="245" t="s">
        <v>1120</v>
      </c>
      <c r="D841" s="245" t="s">
        <v>191</v>
      </c>
      <c r="E841" s="246" t="s">
        <v>1121</v>
      </c>
      <c r="F841" s="247" t="s">
        <v>1122</v>
      </c>
      <c r="G841" s="248" t="s">
        <v>418</v>
      </c>
      <c r="H841" s="249">
        <v>28.600000000000001</v>
      </c>
      <c r="I841" s="250"/>
      <c r="J841" s="251">
        <f>ROUND(I841*H841,2)</f>
        <v>0</v>
      </c>
      <c r="K841" s="252"/>
      <c r="L841" s="45"/>
      <c r="M841" s="253" t="s">
        <v>1</v>
      </c>
      <c r="N841" s="254" t="s">
        <v>44</v>
      </c>
      <c r="O841" s="92"/>
      <c r="P841" s="255">
        <f>O841*H841</f>
        <v>0</v>
      </c>
      <c r="Q841" s="255">
        <v>0</v>
      </c>
      <c r="R841" s="255">
        <f>Q841*H841</f>
        <v>0</v>
      </c>
      <c r="S841" s="255">
        <v>0.00191</v>
      </c>
      <c r="T841" s="256">
        <f>S841*H841</f>
        <v>0.054626000000000001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57" t="s">
        <v>294</v>
      </c>
      <c r="AT841" s="257" t="s">
        <v>191</v>
      </c>
      <c r="AU841" s="257" t="s">
        <v>90</v>
      </c>
      <c r="AY841" s="18" t="s">
        <v>189</v>
      </c>
      <c r="BE841" s="258">
        <f>IF(N841="základní",J841,0)</f>
        <v>0</v>
      </c>
      <c r="BF841" s="258">
        <f>IF(N841="snížená",J841,0)</f>
        <v>0</v>
      </c>
      <c r="BG841" s="258">
        <f>IF(N841="zákl. přenesená",J841,0)</f>
        <v>0</v>
      </c>
      <c r="BH841" s="258">
        <f>IF(N841="sníž. přenesená",J841,0)</f>
        <v>0</v>
      </c>
      <c r="BI841" s="258">
        <f>IF(N841="nulová",J841,0)</f>
        <v>0</v>
      </c>
      <c r="BJ841" s="18" t="s">
        <v>84</v>
      </c>
      <c r="BK841" s="258">
        <f>ROUND(I841*H841,2)</f>
        <v>0</v>
      </c>
      <c r="BL841" s="18" t="s">
        <v>294</v>
      </c>
      <c r="BM841" s="257" t="s">
        <v>1123</v>
      </c>
    </row>
    <row r="842" s="2" customFormat="1">
      <c r="A842" s="39"/>
      <c r="B842" s="40"/>
      <c r="C842" s="41"/>
      <c r="D842" s="259" t="s">
        <v>196</v>
      </c>
      <c r="E842" s="41"/>
      <c r="F842" s="260" t="s">
        <v>1124</v>
      </c>
      <c r="G842" s="41"/>
      <c r="H842" s="41"/>
      <c r="I842" s="140"/>
      <c r="J842" s="41"/>
      <c r="K842" s="41"/>
      <c r="L842" s="45"/>
      <c r="M842" s="261"/>
      <c r="N842" s="262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196</v>
      </c>
      <c r="AU842" s="18" t="s">
        <v>90</v>
      </c>
    </row>
    <row r="843" s="14" customFormat="1">
      <c r="A843" s="14"/>
      <c r="B843" s="273"/>
      <c r="C843" s="274"/>
      <c r="D843" s="259" t="s">
        <v>198</v>
      </c>
      <c r="E843" s="275" t="s">
        <v>1</v>
      </c>
      <c r="F843" s="276" t="s">
        <v>1125</v>
      </c>
      <c r="G843" s="274"/>
      <c r="H843" s="277">
        <v>28.600000000000001</v>
      </c>
      <c r="I843" s="278"/>
      <c r="J843" s="274"/>
      <c r="K843" s="274"/>
      <c r="L843" s="279"/>
      <c r="M843" s="280"/>
      <c r="N843" s="281"/>
      <c r="O843" s="281"/>
      <c r="P843" s="281"/>
      <c r="Q843" s="281"/>
      <c r="R843" s="281"/>
      <c r="S843" s="281"/>
      <c r="T843" s="28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83" t="s">
        <v>198</v>
      </c>
      <c r="AU843" s="283" t="s">
        <v>90</v>
      </c>
      <c r="AV843" s="14" t="s">
        <v>90</v>
      </c>
      <c r="AW843" s="14" t="s">
        <v>34</v>
      </c>
      <c r="AX843" s="14" t="s">
        <v>79</v>
      </c>
      <c r="AY843" s="283" t="s">
        <v>189</v>
      </c>
    </row>
    <row r="844" s="15" customFormat="1">
      <c r="A844" s="15"/>
      <c r="B844" s="284"/>
      <c r="C844" s="285"/>
      <c r="D844" s="259" t="s">
        <v>198</v>
      </c>
      <c r="E844" s="286" t="s">
        <v>1</v>
      </c>
      <c r="F844" s="287" t="s">
        <v>201</v>
      </c>
      <c r="G844" s="285"/>
      <c r="H844" s="288">
        <v>28.600000000000001</v>
      </c>
      <c r="I844" s="289"/>
      <c r="J844" s="285"/>
      <c r="K844" s="285"/>
      <c r="L844" s="290"/>
      <c r="M844" s="291"/>
      <c r="N844" s="292"/>
      <c r="O844" s="292"/>
      <c r="P844" s="292"/>
      <c r="Q844" s="292"/>
      <c r="R844" s="292"/>
      <c r="S844" s="292"/>
      <c r="T844" s="293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94" t="s">
        <v>198</v>
      </c>
      <c r="AU844" s="294" t="s">
        <v>90</v>
      </c>
      <c r="AV844" s="15" t="s">
        <v>194</v>
      </c>
      <c r="AW844" s="15" t="s">
        <v>34</v>
      </c>
      <c r="AX844" s="15" t="s">
        <v>84</v>
      </c>
      <c r="AY844" s="294" t="s">
        <v>189</v>
      </c>
    </row>
    <row r="845" s="2" customFormat="1" ht="16.5" customHeight="1">
      <c r="A845" s="39"/>
      <c r="B845" s="40"/>
      <c r="C845" s="245" t="s">
        <v>1126</v>
      </c>
      <c r="D845" s="245" t="s">
        <v>191</v>
      </c>
      <c r="E845" s="246" t="s">
        <v>1127</v>
      </c>
      <c r="F845" s="247" t="s">
        <v>1128</v>
      </c>
      <c r="G845" s="248" t="s">
        <v>418</v>
      </c>
      <c r="H845" s="249">
        <v>33.799999999999997</v>
      </c>
      <c r="I845" s="250"/>
      <c r="J845" s="251">
        <f>ROUND(I845*H845,2)</f>
        <v>0</v>
      </c>
      <c r="K845" s="252"/>
      <c r="L845" s="45"/>
      <c r="M845" s="253" t="s">
        <v>1</v>
      </c>
      <c r="N845" s="254" t="s">
        <v>44</v>
      </c>
      <c r="O845" s="92"/>
      <c r="P845" s="255">
        <f>O845*H845</f>
        <v>0</v>
      </c>
      <c r="Q845" s="255">
        <v>0</v>
      </c>
      <c r="R845" s="255">
        <f>Q845*H845</f>
        <v>0</v>
      </c>
      <c r="S845" s="255">
        <v>0.00167</v>
      </c>
      <c r="T845" s="256">
        <f>S845*H845</f>
        <v>0.056445999999999996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57" t="s">
        <v>294</v>
      </c>
      <c r="AT845" s="257" t="s">
        <v>191</v>
      </c>
      <c r="AU845" s="257" t="s">
        <v>90</v>
      </c>
      <c r="AY845" s="18" t="s">
        <v>189</v>
      </c>
      <c r="BE845" s="258">
        <f>IF(N845="základní",J845,0)</f>
        <v>0</v>
      </c>
      <c r="BF845" s="258">
        <f>IF(N845="snížená",J845,0)</f>
        <v>0</v>
      </c>
      <c r="BG845" s="258">
        <f>IF(N845="zákl. přenesená",J845,0)</f>
        <v>0</v>
      </c>
      <c r="BH845" s="258">
        <f>IF(N845="sníž. přenesená",J845,0)</f>
        <v>0</v>
      </c>
      <c r="BI845" s="258">
        <f>IF(N845="nulová",J845,0)</f>
        <v>0</v>
      </c>
      <c r="BJ845" s="18" t="s">
        <v>84</v>
      </c>
      <c r="BK845" s="258">
        <f>ROUND(I845*H845,2)</f>
        <v>0</v>
      </c>
      <c r="BL845" s="18" t="s">
        <v>294</v>
      </c>
      <c r="BM845" s="257" t="s">
        <v>1129</v>
      </c>
    </row>
    <row r="846" s="2" customFormat="1">
      <c r="A846" s="39"/>
      <c r="B846" s="40"/>
      <c r="C846" s="41"/>
      <c r="D846" s="259" t="s">
        <v>196</v>
      </c>
      <c r="E846" s="41"/>
      <c r="F846" s="260" t="s">
        <v>1130</v>
      </c>
      <c r="G846" s="41"/>
      <c r="H846" s="41"/>
      <c r="I846" s="140"/>
      <c r="J846" s="41"/>
      <c r="K846" s="41"/>
      <c r="L846" s="45"/>
      <c r="M846" s="261"/>
      <c r="N846" s="262"/>
      <c r="O846" s="92"/>
      <c r="P846" s="92"/>
      <c r="Q846" s="92"/>
      <c r="R846" s="92"/>
      <c r="S846" s="92"/>
      <c r="T846" s="93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196</v>
      </c>
      <c r="AU846" s="18" t="s">
        <v>90</v>
      </c>
    </row>
    <row r="847" s="14" customFormat="1">
      <c r="A847" s="14"/>
      <c r="B847" s="273"/>
      <c r="C847" s="274"/>
      <c r="D847" s="259" t="s">
        <v>198</v>
      </c>
      <c r="E847" s="275" t="s">
        <v>1</v>
      </c>
      <c r="F847" s="276" t="s">
        <v>1131</v>
      </c>
      <c r="G847" s="274"/>
      <c r="H847" s="277">
        <v>5.4000000000000004</v>
      </c>
      <c r="I847" s="278"/>
      <c r="J847" s="274"/>
      <c r="K847" s="274"/>
      <c r="L847" s="279"/>
      <c r="M847" s="280"/>
      <c r="N847" s="281"/>
      <c r="O847" s="281"/>
      <c r="P847" s="281"/>
      <c r="Q847" s="281"/>
      <c r="R847" s="281"/>
      <c r="S847" s="281"/>
      <c r="T847" s="28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83" t="s">
        <v>198</v>
      </c>
      <c r="AU847" s="283" t="s">
        <v>90</v>
      </c>
      <c r="AV847" s="14" t="s">
        <v>90</v>
      </c>
      <c r="AW847" s="14" t="s">
        <v>34</v>
      </c>
      <c r="AX847" s="14" t="s">
        <v>79</v>
      </c>
      <c r="AY847" s="283" t="s">
        <v>189</v>
      </c>
    </row>
    <row r="848" s="14" customFormat="1">
      <c r="A848" s="14"/>
      <c r="B848" s="273"/>
      <c r="C848" s="274"/>
      <c r="D848" s="259" t="s">
        <v>198</v>
      </c>
      <c r="E848" s="275" t="s">
        <v>1</v>
      </c>
      <c r="F848" s="276" t="s">
        <v>1132</v>
      </c>
      <c r="G848" s="274"/>
      <c r="H848" s="277">
        <v>21</v>
      </c>
      <c r="I848" s="278"/>
      <c r="J848" s="274"/>
      <c r="K848" s="274"/>
      <c r="L848" s="279"/>
      <c r="M848" s="280"/>
      <c r="N848" s="281"/>
      <c r="O848" s="281"/>
      <c r="P848" s="281"/>
      <c r="Q848" s="281"/>
      <c r="R848" s="281"/>
      <c r="S848" s="281"/>
      <c r="T848" s="28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83" t="s">
        <v>198</v>
      </c>
      <c r="AU848" s="283" t="s">
        <v>90</v>
      </c>
      <c r="AV848" s="14" t="s">
        <v>90</v>
      </c>
      <c r="AW848" s="14" t="s">
        <v>34</v>
      </c>
      <c r="AX848" s="14" t="s">
        <v>79</v>
      </c>
      <c r="AY848" s="283" t="s">
        <v>189</v>
      </c>
    </row>
    <row r="849" s="14" customFormat="1">
      <c r="A849" s="14"/>
      <c r="B849" s="273"/>
      <c r="C849" s="274"/>
      <c r="D849" s="259" t="s">
        <v>198</v>
      </c>
      <c r="E849" s="275" t="s">
        <v>1</v>
      </c>
      <c r="F849" s="276" t="s">
        <v>1133</v>
      </c>
      <c r="G849" s="274"/>
      <c r="H849" s="277">
        <v>1.5</v>
      </c>
      <c r="I849" s="278"/>
      <c r="J849" s="274"/>
      <c r="K849" s="274"/>
      <c r="L849" s="279"/>
      <c r="M849" s="280"/>
      <c r="N849" s="281"/>
      <c r="O849" s="281"/>
      <c r="P849" s="281"/>
      <c r="Q849" s="281"/>
      <c r="R849" s="281"/>
      <c r="S849" s="281"/>
      <c r="T849" s="28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83" t="s">
        <v>198</v>
      </c>
      <c r="AU849" s="283" t="s">
        <v>90</v>
      </c>
      <c r="AV849" s="14" t="s">
        <v>90</v>
      </c>
      <c r="AW849" s="14" t="s">
        <v>34</v>
      </c>
      <c r="AX849" s="14" t="s">
        <v>79</v>
      </c>
      <c r="AY849" s="283" t="s">
        <v>189</v>
      </c>
    </row>
    <row r="850" s="14" customFormat="1">
      <c r="A850" s="14"/>
      <c r="B850" s="273"/>
      <c r="C850" s="274"/>
      <c r="D850" s="259" t="s">
        <v>198</v>
      </c>
      <c r="E850" s="275" t="s">
        <v>1</v>
      </c>
      <c r="F850" s="276" t="s">
        <v>1134</v>
      </c>
      <c r="G850" s="274"/>
      <c r="H850" s="277">
        <v>2.7000000000000002</v>
      </c>
      <c r="I850" s="278"/>
      <c r="J850" s="274"/>
      <c r="K850" s="274"/>
      <c r="L850" s="279"/>
      <c r="M850" s="280"/>
      <c r="N850" s="281"/>
      <c r="O850" s="281"/>
      <c r="P850" s="281"/>
      <c r="Q850" s="281"/>
      <c r="R850" s="281"/>
      <c r="S850" s="281"/>
      <c r="T850" s="282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83" t="s">
        <v>198</v>
      </c>
      <c r="AU850" s="283" t="s">
        <v>90</v>
      </c>
      <c r="AV850" s="14" t="s">
        <v>90</v>
      </c>
      <c r="AW850" s="14" t="s">
        <v>34</v>
      </c>
      <c r="AX850" s="14" t="s">
        <v>79</v>
      </c>
      <c r="AY850" s="283" t="s">
        <v>189</v>
      </c>
    </row>
    <row r="851" s="14" customFormat="1">
      <c r="A851" s="14"/>
      <c r="B851" s="273"/>
      <c r="C851" s="274"/>
      <c r="D851" s="259" t="s">
        <v>198</v>
      </c>
      <c r="E851" s="275" t="s">
        <v>1</v>
      </c>
      <c r="F851" s="276" t="s">
        <v>1135</v>
      </c>
      <c r="G851" s="274"/>
      <c r="H851" s="277">
        <v>2</v>
      </c>
      <c r="I851" s="278"/>
      <c r="J851" s="274"/>
      <c r="K851" s="274"/>
      <c r="L851" s="279"/>
      <c r="M851" s="280"/>
      <c r="N851" s="281"/>
      <c r="O851" s="281"/>
      <c r="P851" s="281"/>
      <c r="Q851" s="281"/>
      <c r="R851" s="281"/>
      <c r="S851" s="281"/>
      <c r="T851" s="28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83" t="s">
        <v>198</v>
      </c>
      <c r="AU851" s="283" t="s">
        <v>90</v>
      </c>
      <c r="AV851" s="14" t="s">
        <v>90</v>
      </c>
      <c r="AW851" s="14" t="s">
        <v>34</v>
      </c>
      <c r="AX851" s="14" t="s">
        <v>79</v>
      </c>
      <c r="AY851" s="283" t="s">
        <v>189</v>
      </c>
    </row>
    <row r="852" s="14" customFormat="1">
      <c r="A852" s="14"/>
      <c r="B852" s="273"/>
      <c r="C852" s="274"/>
      <c r="D852" s="259" t="s">
        <v>198</v>
      </c>
      <c r="E852" s="275" t="s">
        <v>1</v>
      </c>
      <c r="F852" s="276" t="s">
        <v>1136</v>
      </c>
      <c r="G852" s="274"/>
      <c r="H852" s="277">
        <v>1.2</v>
      </c>
      <c r="I852" s="278"/>
      <c r="J852" s="274"/>
      <c r="K852" s="274"/>
      <c r="L852" s="279"/>
      <c r="M852" s="280"/>
      <c r="N852" s="281"/>
      <c r="O852" s="281"/>
      <c r="P852" s="281"/>
      <c r="Q852" s="281"/>
      <c r="R852" s="281"/>
      <c r="S852" s="281"/>
      <c r="T852" s="28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83" t="s">
        <v>198</v>
      </c>
      <c r="AU852" s="283" t="s">
        <v>90</v>
      </c>
      <c r="AV852" s="14" t="s">
        <v>90</v>
      </c>
      <c r="AW852" s="14" t="s">
        <v>34</v>
      </c>
      <c r="AX852" s="14" t="s">
        <v>79</v>
      </c>
      <c r="AY852" s="283" t="s">
        <v>189</v>
      </c>
    </row>
    <row r="853" s="15" customFormat="1">
      <c r="A853" s="15"/>
      <c r="B853" s="284"/>
      <c r="C853" s="285"/>
      <c r="D853" s="259" t="s">
        <v>198</v>
      </c>
      <c r="E853" s="286" t="s">
        <v>1</v>
      </c>
      <c r="F853" s="287" t="s">
        <v>201</v>
      </c>
      <c r="G853" s="285"/>
      <c r="H853" s="288">
        <v>33.799999999999997</v>
      </c>
      <c r="I853" s="289"/>
      <c r="J853" s="285"/>
      <c r="K853" s="285"/>
      <c r="L853" s="290"/>
      <c r="M853" s="291"/>
      <c r="N853" s="292"/>
      <c r="O853" s="292"/>
      <c r="P853" s="292"/>
      <c r="Q853" s="292"/>
      <c r="R853" s="292"/>
      <c r="S853" s="292"/>
      <c r="T853" s="293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94" t="s">
        <v>198</v>
      </c>
      <c r="AU853" s="294" t="s">
        <v>90</v>
      </c>
      <c r="AV853" s="15" t="s">
        <v>194</v>
      </c>
      <c r="AW853" s="15" t="s">
        <v>34</v>
      </c>
      <c r="AX853" s="15" t="s">
        <v>84</v>
      </c>
      <c r="AY853" s="294" t="s">
        <v>189</v>
      </c>
    </row>
    <row r="854" s="2" customFormat="1" ht="16.5" customHeight="1">
      <c r="A854" s="39"/>
      <c r="B854" s="40"/>
      <c r="C854" s="245" t="s">
        <v>1137</v>
      </c>
      <c r="D854" s="245" t="s">
        <v>191</v>
      </c>
      <c r="E854" s="246" t="s">
        <v>1138</v>
      </c>
      <c r="F854" s="247" t="s">
        <v>1139</v>
      </c>
      <c r="G854" s="248" t="s">
        <v>88</v>
      </c>
      <c r="H854" s="249">
        <v>4.6799999999999997</v>
      </c>
      <c r="I854" s="250"/>
      <c r="J854" s="251">
        <f>ROUND(I854*H854,2)</f>
        <v>0</v>
      </c>
      <c r="K854" s="252"/>
      <c r="L854" s="45"/>
      <c r="M854" s="253" t="s">
        <v>1</v>
      </c>
      <c r="N854" s="254" t="s">
        <v>44</v>
      </c>
      <c r="O854" s="92"/>
      <c r="P854" s="255">
        <f>O854*H854</f>
        <v>0</v>
      </c>
      <c r="Q854" s="255">
        <v>0</v>
      </c>
      <c r="R854" s="255">
        <f>Q854*H854</f>
        <v>0</v>
      </c>
      <c r="S854" s="255">
        <v>0.0058399999999999997</v>
      </c>
      <c r="T854" s="256">
        <f>S854*H854</f>
        <v>0.027331199999999996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57" t="s">
        <v>294</v>
      </c>
      <c r="AT854" s="257" t="s">
        <v>191</v>
      </c>
      <c r="AU854" s="257" t="s">
        <v>90</v>
      </c>
      <c r="AY854" s="18" t="s">
        <v>189</v>
      </c>
      <c r="BE854" s="258">
        <f>IF(N854="základní",J854,0)</f>
        <v>0</v>
      </c>
      <c r="BF854" s="258">
        <f>IF(N854="snížená",J854,0)</f>
        <v>0</v>
      </c>
      <c r="BG854" s="258">
        <f>IF(N854="zákl. přenesená",J854,0)</f>
        <v>0</v>
      </c>
      <c r="BH854" s="258">
        <f>IF(N854="sníž. přenesená",J854,0)</f>
        <v>0</v>
      </c>
      <c r="BI854" s="258">
        <f>IF(N854="nulová",J854,0)</f>
        <v>0</v>
      </c>
      <c r="BJ854" s="18" t="s">
        <v>84</v>
      </c>
      <c r="BK854" s="258">
        <f>ROUND(I854*H854,2)</f>
        <v>0</v>
      </c>
      <c r="BL854" s="18" t="s">
        <v>294</v>
      </c>
      <c r="BM854" s="257" t="s">
        <v>1140</v>
      </c>
    </row>
    <row r="855" s="2" customFormat="1">
      <c r="A855" s="39"/>
      <c r="B855" s="40"/>
      <c r="C855" s="41"/>
      <c r="D855" s="259" t="s">
        <v>196</v>
      </c>
      <c r="E855" s="41"/>
      <c r="F855" s="260" t="s">
        <v>1141</v>
      </c>
      <c r="G855" s="41"/>
      <c r="H855" s="41"/>
      <c r="I855" s="140"/>
      <c r="J855" s="41"/>
      <c r="K855" s="41"/>
      <c r="L855" s="45"/>
      <c r="M855" s="261"/>
      <c r="N855" s="262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196</v>
      </c>
      <c r="AU855" s="18" t="s">
        <v>90</v>
      </c>
    </row>
    <row r="856" s="14" customFormat="1">
      <c r="A856" s="14"/>
      <c r="B856" s="273"/>
      <c r="C856" s="274"/>
      <c r="D856" s="259" t="s">
        <v>198</v>
      </c>
      <c r="E856" s="275" t="s">
        <v>1</v>
      </c>
      <c r="F856" s="276" t="s">
        <v>699</v>
      </c>
      <c r="G856" s="274"/>
      <c r="H856" s="277">
        <v>4.2300000000000004</v>
      </c>
      <c r="I856" s="278"/>
      <c r="J856" s="274"/>
      <c r="K856" s="274"/>
      <c r="L856" s="279"/>
      <c r="M856" s="280"/>
      <c r="N856" s="281"/>
      <c r="O856" s="281"/>
      <c r="P856" s="281"/>
      <c r="Q856" s="281"/>
      <c r="R856" s="281"/>
      <c r="S856" s="281"/>
      <c r="T856" s="28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83" t="s">
        <v>198</v>
      </c>
      <c r="AU856" s="283" t="s">
        <v>90</v>
      </c>
      <c r="AV856" s="14" t="s">
        <v>90</v>
      </c>
      <c r="AW856" s="14" t="s">
        <v>34</v>
      </c>
      <c r="AX856" s="14" t="s">
        <v>79</v>
      </c>
      <c r="AY856" s="283" t="s">
        <v>189</v>
      </c>
    </row>
    <row r="857" s="14" customFormat="1">
      <c r="A857" s="14"/>
      <c r="B857" s="273"/>
      <c r="C857" s="274"/>
      <c r="D857" s="259" t="s">
        <v>198</v>
      </c>
      <c r="E857" s="275" t="s">
        <v>1</v>
      </c>
      <c r="F857" s="276" t="s">
        <v>700</v>
      </c>
      <c r="G857" s="274"/>
      <c r="H857" s="277">
        <v>0.45000000000000001</v>
      </c>
      <c r="I857" s="278"/>
      <c r="J857" s="274"/>
      <c r="K857" s="274"/>
      <c r="L857" s="279"/>
      <c r="M857" s="280"/>
      <c r="N857" s="281"/>
      <c r="O857" s="281"/>
      <c r="P857" s="281"/>
      <c r="Q857" s="281"/>
      <c r="R857" s="281"/>
      <c r="S857" s="281"/>
      <c r="T857" s="282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83" t="s">
        <v>198</v>
      </c>
      <c r="AU857" s="283" t="s">
        <v>90</v>
      </c>
      <c r="AV857" s="14" t="s">
        <v>90</v>
      </c>
      <c r="AW857" s="14" t="s">
        <v>34</v>
      </c>
      <c r="AX857" s="14" t="s">
        <v>79</v>
      </c>
      <c r="AY857" s="283" t="s">
        <v>189</v>
      </c>
    </row>
    <row r="858" s="15" customFormat="1">
      <c r="A858" s="15"/>
      <c r="B858" s="284"/>
      <c r="C858" s="285"/>
      <c r="D858" s="259" t="s">
        <v>198</v>
      </c>
      <c r="E858" s="286" t="s">
        <v>1</v>
      </c>
      <c r="F858" s="287" t="s">
        <v>201</v>
      </c>
      <c r="G858" s="285"/>
      <c r="H858" s="288">
        <v>4.6799999999999997</v>
      </c>
      <c r="I858" s="289"/>
      <c r="J858" s="285"/>
      <c r="K858" s="285"/>
      <c r="L858" s="290"/>
      <c r="M858" s="291"/>
      <c r="N858" s="292"/>
      <c r="O858" s="292"/>
      <c r="P858" s="292"/>
      <c r="Q858" s="292"/>
      <c r="R858" s="292"/>
      <c r="S858" s="292"/>
      <c r="T858" s="293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94" t="s">
        <v>198</v>
      </c>
      <c r="AU858" s="294" t="s">
        <v>90</v>
      </c>
      <c r="AV858" s="15" t="s">
        <v>194</v>
      </c>
      <c r="AW858" s="15" t="s">
        <v>34</v>
      </c>
      <c r="AX858" s="15" t="s">
        <v>84</v>
      </c>
      <c r="AY858" s="294" t="s">
        <v>189</v>
      </c>
    </row>
    <row r="859" s="2" customFormat="1" ht="16.5" customHeight="1">
      <c r="A859" s="39"/>
      <c r="B859" s="40"/>
      <c r="C859" s="245" t="s">
        <v>1142</v>
      </c>
      <c r="D859" s="245" t="s">
        <v>191</v>
      </c>
      <c r="E859" s="246" t="s">
        <v>1143</v>
      </c>
      <c r="F859" s="247" t="s">
        <v>1144</v>
      </c>
      <c r="G859" s="248" t="s">
        <v>418</v>
      </c>
      <c r="H859" s="249">
        <v>54.200000000000003</v>
      </c>
      <c r="I859" s="250"/>
      <c r="J859" s="251">
        <f>ROUND(I859*H859,2)</f>
        <v>0</v>
      </c>
      <c r="K859" s="252"/>
      <c r="L859" s="45"/>
      <c r="M859" s="253" t="s">
        <v>1</v>
      </c>
      <c r="N859" s="254" t="s">
        <v>44</v>
      </c>
      <c r="O859" s="92"/>
      <c r="P859" s="255">
        <f>O859*H859</f>
        <v>0</v>
      </c>
      <c r="Q859" s="255">
        <v>0</v>
      </c>
      <c r="R859" s="255">
        <f>Q859*H859</f>
        <v>0</v>
      </c>
      <c r="S859" s="255">
        <v>0.0025999999999999999</v>
      </c>
      <c r="T859" s="256">
        <f>S859*H859</f>
        <v>0.14091999999999999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57" t="s">
        <v>294</v>
      </c>
      <c r="AT859" s="257" t="s">
        <v>191</v>
      </c>
      <c r="AU859" s="257" t="s">
        <v>90</v>
      </c>
      <c r="AY859" s="18" t="s">
        <v>189</v>
      </c>
      <c r="BE859" s="258">
        <f>IF(N859="základní",J859,0)</f>
        <v>0</v>
      </c>
      <c r="BF859" s="258">
        <f>IF(N859="snížená",J859,0)</f>
        <v>0</v>
      </c>
      <c r="BG859" s="258">
        <f>IF(N859="zákl. přenesená",J859,0)</f>
        <v>0</v>
      </c>
      <c r="BH859" s="258">
        <f>IF(N859="sníž. přenesená",J859,0)</f>
        <v>0</v>
      </c>
      <c r="BI859" s="258">
        <f>IF(N859="nulová",J859,0)</f>
        <v>0</v>
      </c>
      <c r="BJ859" s="18" t="s">
        <v>84</v>
      </c>
      <c r="BK859" s="258">
        <f>ROUND(I859*H859,2)</f>
        <v>0</v>
      </c>
      <c r="BL859" s="18" t="s">
        <v>294</v>
      </c>
      <c r="BM859" s="257" t="s">
        <v>1145</v>
      </c>
    </row>
    <row r="860" s="2" customFormat="1">
      <c r="A860" s="39"/>
      <c r="B860" s="40"/>
      <c r="C860" s="41"/>
      <c r="D860" s="259" t="s">
        <v>196</v>
      </c>
      <c r="E860" s="41"/>
      <c r="F860" s="260" t="s">
        <v>1146</v>
      </c>
      <c r="G860" s="41"/>
      <c r="H860" s="41"/>
      <c r="I860" s="140"/>
      <c r="J860" s="41"/>
      <c r="K860" s="41"/>
      <c r="L860" s="45"/>
      <c r="M860" s="261"/>
      <c r="N860" s="262"/>
      <c r="O860" s="92"/>
      <c r="P860" s="92"/>
      <c r="Q860" s="92"/>
      <c r="R860" s="92"/>
      <c r="S860" s="92"/>
      <c r="T860" s="93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196</v>
      </c>
      <c r="AU860" s="18" t="s">
        <v>90</v>
      </c>
    </row>
    <row r="861" s="14" customFormat="1">
      <c r="A861" s="14"/>
      <c r="B861" s="273"/>
      <c r="C861" s="274"/>
      <c r="D861" s="259" t="s">
        <v>198</v>
      </c>
      <c r="E861" s="275" t="s">
        <v>1</v>
      </c>
      <c r="F861" s="276" t="s">
        <v>1114</v>
      </c>
      <c r="G861" s="274"/>
      <c r="H861" s="277">
        <v>54.200000000000003</v>
      </c>
      <c r="I861" s="278"/>
      <c r="J861" s="274"/>
      <c r="K861" s="274"/>
      <c r="L861" s="279"/>
      <c r="M861" s="280"/>
      <c r="N861" s="281"/>
      <c r="O861" s="281"/>
      <c r="P861" s="281"/>
      <c r="Q861" s="281"/>
      <c r="R861" s="281"/>
      <c r="S861" s="281"/>
      <c r="T861" s="28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83" t="s">
        <v>198</v>
      </c>
      <c r="AU861" s="283" t="s">
        <v>90</v>
      </c>
      <c r="AV861" s="14" t="s">
        <v>90</v>
      </c>
      <c r="AW861" s="14" t="s">
        <v>34</v>
      </c>
      <c r="AX861" s="14" t="s">
        <v>79</v>
      </c>
      <c r="AY861" s="283" t="s">
        <v>189</v>
      </c>
    </row>
    <row r="862" s="15" customFormat="1">
      <c r="A862" s="15"/>
      <c r="B862" s="284"/>
      <c r="C862" s="285"/>
      <c r="D862" s="259" t="s">
        <v>198</v>
      </c>
      <c r="E862" s="286" t="s">
        <v>1</v>
      </c>
      <c r="F862" s="287" t="s">
        <v>201</v>
      </c>
      <c r="G862" s="285"/>
      <c r="H862" s="288">
        <v>54.200000000000003</v>
      </c>
      <c r="I862" s="289"/>
      <c r="J862" s="285"/>
      <c r="K862" s="285"/>
      <c r="L862" s="290"/>
      <c r="M862" s="291"/>
      <c r="N862" s="292"/>
      <c r="O862" s="292"/>
      <c r="P862" s="292"/>
      <c r="Q862" s="292"/>
      <c r="R862" s="292"/>
      <c r="S862" s="292"/>
      <c r="T862" s="293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94" t="s">
        <v>198</v>
      </c>
      <c r="AU862" s="294" t="s">
        <v>90</v>
      </c>
      <c r="AV862" s="15" t="s">
        <v>194</v>
      </c>
      <c r="AW862" s="15" t="s">
        <v>34</v>
      </c>
      <c r="AX862" s="15" t="s">
        <v>84</v>
      </c>
      <c r="AY862" s="294" t="s">
        <v>189</v>
      </c>
    </row>
    <row r="863" s="2" customFormat="1" ht="16.5" customHeight="1">
      <c r="A863" s="39"/>
      <c r="B863" s="40"/>
      <c r="C863" s="245" t="s">
        <v>1147</v>
      </c>
      <c r="D863" s="245" t="s">
        <v>191</v>
      </c>
      <c r="E863" s="246" t="s">
        <v>1148</v>
      </c>
      <c r="F863" s="247" t="s">
        <v>1149</v>
      </c>
      <c r="G863" s="248" t="s">
        <v>418</v>
      </c>
      <c r="H863" s="249">
        <v>21</v>
      </c>
      <c r="I863" s="250"/>
      <c r="J863" s="251">
        <f>ROUND(I863*H863,2)</f>
        <v>0</v>
      </c>
      <c r="K863" s="252"/>
      <c r="L863" s="45"/>
      <c r="M863" s="253" t="s">
        <v>1</v>
      </c>
      <c r="N863" s="254" t="s">
        <v>44</v>
      </c>
      <c r="O863" s="92"/>
      <c r="P863" s="255">
        <f>O863*H863</f>
        <v>0</v>
      </c>
      <c r="Q863" s="255">
        <v>0</v>
      </c>
      <c r="R863" s="255">
        <f>Q863*H863</f>
        <v>0</v>
      </c>
      <c r="S863" s="255">
        <v>0.0039399999999999999</v>
      </c>
      <c r="T863" s="256">
        <f>S863*H863</f>
        <v>0.082739999999999994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57" t="s">
        <v>294</v>
      </c>
      <c r="AT863" s="257" t="s">
        <v>191</v>
      </c>
      <c r="AU863" s="257" t="s">
        <v>90</v>
      </c>
      <c r="AY863" s="18" t="s">
        <v>189</v>
      </c>
      <c r="BE863" s="258">
        <f>IF(N863="základní",J863,0)</f>
        <v>0</v>
      </c>
      <c r="BF863" s="258">
        <f>IF(N863="snížená",J863,0)</f>
        <v>0</v>
      </c>
      <c r="BG863" s="258">
        <f>IF(N863="zákl. přenesená",J863,0)</f>
        <v>0</v>
      </c>
      <c r="BH863" s="258">
        <f>IF(N863="sníž. přenesená",J863,0)</f>
        <v>0</v>
      </c>
      <c r="BI863" s="258">
        <f>IF(N863="nulová",J863,0)</f>
        <v>0</v>
      </c>
      <c r="BJ863" s="18" t="s">
        <v>84</v>
      </c>
      <c r="BK863" s="258">
        <f>ROUND(I863*H863,2)</f>
        <v>0</v>
      </c>
      <c r="BL863" s="18" t="s">
        <v>294</v>
      </c>
      <c r="BM863" s="257" t="s">
        <v>1150</v>
      </c>
    </row>
    <row r="864" s="2" customFormat="1">
      <c r="A864" s="39"/>
      <c r="B864" s="40"/>
      <c r="C864" s="41"/>
      <c r="D864" s="259" t="s">
        <v>196</v>
      </c>
      <c r="E864" s="41"/>
      <c r="F864" s="260" t="s">
        <v>1151</v>
      </c>
      <c r="G864" s="41"/>
      <c r="H864" s="41"/>
      <c r="I864" s="140"/>
      <c r="J864" s="41"/>
      <c r="K864" s="41"/>
      <c r="L864" s="45"/>
      <c r="M864" s="261"/>
      <c r="N864" s="262"/>
      <c r="O864" s="92"/>
      <c r="P864" s="92"/>
      <c r="Q864" s="92"/>
      <c r="R864" s="92"/>
      <c r="S864" s="92"/>
      <c r="T864" s="93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196</v>
      </c>
      <c r="AU864" s="18" t="s">
        <v>90</v>
      </c>
    </row>
    <row r="865" s="14" customFormat="1">
      <c r="A865" s="14"/>
      <c r="B865" s="273"/>
      <c r="C865" s="274"/>
      <c r="D865" s="259" t="s">
        <v>198</v>
      </c>
      <c r="E865" s="275" t="s">
        <v>1</v>
      </c>
      <c r="F865" s="276" t="s">
        <v>1152</v>
      </c>
      <c r="G865" s="274"/>
      <c r="H865" s="277">
        <v>21</v>
      </c>
      <c r="I865" s="278"/>
      <c r="J865" s="274"/>
      <c r="K865" s="274"/>
      <c r="L865" s="279"/>
      <c r="M865" s="280"/>
      <c r="N865" s="281"/>
      <c r="O865" s="281"/>
      <c r="P865" s="281"/>
      <c r="Q865" s="281"/>
      <c r="R865" s="281"/>
      <c r="S865" s="281"/>
      <c r="T865" s="282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83" t="s">
        <v>198</v>
      </c>
      <c r="AU865" s="283" t="s">
        <v>90</v>
      </c>
      <c r="AV865" s="14" t="s">
        <v>90</v>
      </c>
      <c r="AW865" s="14" t="s">
        <v>34</v>
      </c>
      <c r="AX865" s="14" t="s">
        <v>79</v>
      </c>
      <c r="AY865" s="283" t="s">
        <v>189</v>
      </c>
    </row>
    <row r="866" s="15" customFormat="1">
      <c r="A866" s="15"/>
      <c r="B866" s="284"/>
      <c r="C866" s="285"/>
      <c r="D866" s="259" t="s">
        <v>198</v>
      </c>
      <c r="E866" s="286" t="s">
        <v>1</v>
      </c>
      <c r="F866" s="287" t="s">
        <v>201</v>
      </c>
      <c r="G866" s="285"/>
      <c r="H866" s="288">
        <v>21</v>
      </c>
      <c r="I866" s="289"/>
      <c r="J866" s="285"/>
      <c r="K866" s="285"/>
      <c r="L866" s="290"/>
      <c r="M866" s="291"/>
      <c r="N866" s="292"/>
      <c r="O866" s="292"/>
      <c r="P866" s="292"/>
      <c r="Q866" s="292"/>
      <c r="R866" s="292"/>
      <c r="S866" s="292"/>
      <c r="T866" s="293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94" t="s">
        <v>198</v>
      </c>
      <c r="AU866" s="294" t="s">
        <v>90</v>
      </c>
      <c r="AV866" s="15" t="s">
        <v>194</v>
      </c>
      <c r="AW866" s="15" t="s">
        <v>34</v>
      </c>
      <c r="AX866" s="15" t="s">
        <v>84</v>
      </c>
      <c r="AY866" s="294" t="s">
        <v>189</v>
      </c>
    </row>
    <row r="867" s="2" customFormat="1" ht="16.5" customHeight="1">
      <c r="A867" s="39"/>
      <c r="B867" s="40"/>
      <c r="C867" s="245" t="s">
        <v>421</v>
      </c>
      <c r="D867" s="245" t="s">
        <v>191</v>
      </c>
      <c r="E867" s="246" t="s">
        <v>1153</v>
      </c>
      <c r="F867" s="247" t="s">
        <v>1154</v>
      </c>
      <c r="G867" s="248" t="s">
        <v>418</v>
      </c>
      <c r="H867" s="249">
        <v>45.68</v>
      </c>
      <c r="I867" s="250"/>
      <c r="J867" s="251">
        <f>ROUND(I867*H867,2)</f>
        <v>0</v>
      </c>
      <c r="K867" s="252"/>
      <c r="L867" s="45"/>
      <c r="M867" s="253" t="s">
        <v>1</v>
      </c>
      <c r="N867" s="254" t="s">
        <v>44</v>
      </c>
      <c r="O867" s="92"/>
      <c r="P867" s="255">
        <f>O867*H867</f>
        <v>0</v>
      </c>
      <c r="Q867" s="255">
        <v>0.00077999999999999999</v>
      </c>
      <c r="R867" s="255">
        <f>Q867*H867</f>
        <v>0.0356304</v>
      </c>
      <c r="S867" s="255">
        <v>0</v>
      </c>
      <c r="T867" s="256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57" t="s">
        <v>294</v>
      </c>
      <c r="AT867" s="257" t="s">
        <v>191</v>
      </c>
      <c r="AU867" s="257" t="s">
        <v>90</v>
      </c>
      <c r="AY867" s="18" t="s">
        <v>189</v>
      </c>
      <c r="BE867" s="258">
        <f>IF(N867="základní",J867,0)</f>
        <v>0</v>
      </c>
      <c r="BF867" s="258">
        <f>IF(N867="snížená",J867,0)</f>
        <v>0</v>
      </c>
      <c r="BG867" s="258">
        <f>IF(N867="zákl. přenesená",J867,0)</f>
        <v>0</v>
      </c>
      <c r="BH867" s="258">
        <f>IF(N867="sníž. přenesená",J867,0)</f>
        <v>0</v>
      </c>
      <c r="BI867" s="258">
        <f>IF(N867="nulová",J867,0)</f>
        <v>0</v>
      </c>
      <c r="BJ867" s="18" t="s">
        <v>84</v>
      </c>
      <c r="BK867" s="258">
        <f>ROUND(I867*H867,2)</f>
        <v>0</v>
      </c>
      <c r="BL867" s="18" t="s">
        <v>294</v>
      </c>
      <c r="BM867" s="257" t="s">
        <v>1155</v>
      </c>
    </row>
    <row r="868" s="2" customFormat="1">
      <c r="A868" s="39"/>
      <c r="B868" s="40"/>
      <c r="C868" s="41"/>
      <c r="D868" s="259" t="s">
        <v>196</v>
      </c>
      <c r="E868" s="41"/>
      <c r="F868" s="260" t="s">
        <v>1156</v>
      </c>
      <c r="G868" s="41"/>
      <c r="H868" s="41"/>
      <c r="I868" s="140"/>
      <c r="J868" s="41"/>
      <c r="K868" s="41"/>
      <c r="L868" s="45"/>
      <c r="M868" s="261"/>
      <c r="N868" s="262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196</v>
      </c>
      <c r="AU868" s="18" t="s">
        <v>90</v>
      </c>
    </row>
    <row r="869" s="13" customFormat="1">
      <c r="A869" s="13"/>
      <c r="B869" s="263"/>
      <c r="C869" s="264"/>
      <c r="D869" s="259" t="s">
        <v>198</v>
      </c>
      <c r="E869" s="265" t="s">
        <v>1</v>
      </c>
      <c r="F869" s="266" t="s">
        <v>1157</v>
      </c>
      <c r="G869" s="264"/>
      <c r="H869" s="265" t="s">
        <v>1</v>
      </c>
      <c r="I869" s="267"/>
      <c r="J869" s="264"/>
      <c r="K869" s="264"/>
      <c r="L869" s="268"/>
      <c r="M869" s="269"/>
      <c r="N869" s="270"/>
      <c r="O869" s="270"/>
      <c r="P869" s="270"/>
      <c r="Q869" s="270"/>
      <c r="R869" s="270"/>
      <c r="S869" s="270"/>
      <c r="T869" s="271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72" t="s">
        <v>198</v>
      </c>
      <c r="AU869" s="272" t="s">
        <v>90</v>
      </c>
      <c r="AV869" s="13" t="s">
        <v>84</v>
      </c>
      <c r="AW869" s="13" t="s">
        <v>34</v>
      </c>
      <c r="AX869" s="13" t="s">
        <v>79</v>
      </c>
      <c r="AY869" s="272" t="s">
        <v>189</v>
      </c>
    </row>
    <row r="870" s="14" customFormat="1">
      <c r="A870" s="14"/>
      <c r="B870" s="273"/>
      <c r="C870" s="274"/>
      <c r="D870" s="259" t="s">
        <v>198</v>
      </c>
      <c r="E870" s="275" t="s">
        <v>1</v>
      </c>
      <c r="F870" s="276" t="s">
        <v>1158</v>
      </c>
      <c r="G870" s="274"/>
      <c r="H870" s="277">
        <v>45.68</v>
      </c>
      <c r="I870" s="278"/>
      <c r="J870" s="274"/>
      <c r="K870" s="274"/>
      <c r="L870" s="279"/>
      <c r="M870" s="280"/>
      <c r="N870" s="281"/>
      <c r="O870" s="281"/>
      <c r="P870" s="281"/>
      <c r="Q870" s="281"/>
      <c r="R870" s="281"/>
      <c r="S870" s="281"/>
      <c r="T870" s="282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83" t="s">
        <v>198</v>
      </c>
      <c r="AU870" s="283" t="s">
        <v>90</v>
      </c>
      <c r="AV870" s="14" t="s">
        <v>90</v>
      </c>
      <c r="AW870" s="14" t="s">
        <v>34</v>
      </c>
      <c r="AX870" s="14" t="s">
        <v>79</v>
      </c>
      <c r="AY870" s="283" t="s">
        <v>189</v>
      </c>
    </row>
    <row r="871" s="15" customFormat="1">
      <c r="A871" s="15"/>
      <c r="B871" s="284"/>
      <c r="C871" s="285"/>
      <c r="D871" s="259" t="s">
        <v>198</v>
      </c>
      <c r="E871" s="286" t="s">
        <v>1</v>
      </c>
      <c r="F871" s="287" t="s">
        <v>201</v>
      </c>
      <c r="G871" s="285"/>
      <c r="H871" s="288">
        <v>45.68</v>
      </c>
      <c r="I871" s="289"/>
      <c r="J871" s="285"/>
      <c r="K871" s="285"/>
      <c r="L871" s="290"/>
      <c r="M871" s="291"/>
      <c r="N871" s="292"/>
      <c r="O871" s="292"/>
      <c r="P871" s="292"/>
      <c r="Q871" s="292"/>
      <c r="R871" s="292"/>
      <c r="S871" s="292"/>
      <c r="T871" s="293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94" t="s">
        <v>198</v>
      </c>
      <c r="AU871" s="294" t="s">
        <v>90</v>
      </c>
      <c r="AV871" s="15" t="s">
        <v>194</v>
      </c>
      <c r="AW871" s="15" t="s">
        <v>34</v>
      </c>
      <c r="AX871" s="15" t="s">
        <v>84</v>
      </c>
      <c r="AY871" s="294" t="s">
        <v>189</v>
      </c>
    </row>
    <row r="872" s="2" customFormat="1" ht="21.75" customHeight="1">
      <c r="A872" s="39"/>
      <c r="B872" s="40"/>
      <c r="C872" s="245" t="s">
        <v>1159</v>
      </c>
      <c r="D872" s="245" t="s">
        <v>191</v>
      </c>
      <c r="E872" s="246" t="s">
        <v>1160</v>
      </c>
      <c r="F872" s="247" t="s">
        <v>1161</v>
      </c>
      <c r="G872" s="248" t="s">
        <v>88</v>
      </c>
      <c r="H872" s="249">
        <v>270.48000000000002</v>
      </c>
      <c r="I872" s="250"/>
      <c r="J872" s="251">
        <f>ROUND(I872*H872,2)</f>
        <v>0</v>
      </c>
      <c r="K872" s="252"/>
      <c r="L872" s="45"/>
      <c r="M872" s="253" t="s">
        <v>1</v>
      </c>
      <c r="N872" s="254" t="s">
        <v>44</v>
      </c>
      <c r="O872" s="92"/>
      <c r="P872" s="255">
        <f>O872*H872</f>
        <v>0</v>
      </c>
      <c r="Q872" s="255">
        <v>0.00265</v>
      </c>
      <c r="R872" s="255">
        <f>Q872*H872</f>
        <v>0.71677200000000008</v>
      </c>
      <c r="S872" s="255">
        <v>0</v>
      </c>
      <c r="T872" s="256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57" t="s">
        <v>294</v>
      </c>
      <c r="AT872" s="257" t="s">
        <v>191</v>
      </c>
      <c r="AU872" s="257" t="s">
        <v>90</v>
      </c>
      <c r="AY872" s="18" t="s">
        <v>189</v>
      </c>
      <c r="BE872" s="258">
        <f>IF(N872="základní",J872,0)</f>
        <v>0</v>
      </c>
      <c r="BF872" s="258">
        <f>IF(N872="snížená",J872,0)</f>
        <v>0</v>
      </c>
      <c r="BG872" s="258">
        <f>IF(N872="zákl. přenesená",J872,0)</f>
        <v>0</v>
      </c>
      <c r="BH872" s="258">
        <f>IF(N872="sníž. přenesená",J872,0)</f>
        <v>0</v>
      </c>
      <c r="BI872" s="258">
        <f>IF(N872="nulová",J872,0)</f>
        <v>0</v>
      </c>
      <c r="BJ872" s="18" t="s">
        <v>84</v>
      </c>
      <c r="BK872" s="258">
        <f>ROUND(I872*H872,2)</f>
        <v>0</v>
      </c>
      <c r="BL872" s="18" t="s">
        <v>294</v>
      </c>
      <c r="BM872" s="257" t="s">
        <v>1162</v>
      </c>
    </row>
    <row r="873" s="2" customFormat="1">
      <c r="A873" s="39"/>
      <c r="B873" s="40"/>
      <c r="C873" s="41"/>
      <c r="D873" s="259" t="s">
        <v>196</v>
      </c>
      <c r="E873" s="41"/>
      <c r="F873" s="260" t="s">
        <v>1163</v>
      </c>
      <c r="G873" s="41"/>
      <c r="H873" s="41"/>
      <c r="I873" s="140"/>
      <c r="J873" s="41"/>
      <c r="K873" s="41"/>
      <c r="L873" s="45"/>
      <c r="M873" s="261"/>
      <c r="N873" s="262"/>
      <c r="O873" s="92"/>
      <c r="P873" s="92"/>
      <c r="Q873" s="92"/>
      <c r="R873" s="92"/>
      <c r="S873" s="92"/>
      <c r="T873" s="93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196</v>
      </c>
      <c r="AU873" s="18" t="s">
        <v>90</v>
      </c>
    </row>
    <row r="874" s="13" customFormat="1">
      <c r="A874" s="13"/>
      <c r="B874" s="263"/>
      <c r="C874" s="264"/>
      <c r="D874" s="259" t="s">
        <v>198</v>
      </c>
      <c r="E874" s="265" t="s">
        <v>1</v>
      </c>
      <c r="F874" s="266" t="s">
        <v>1051</v>
      </c>
      <c r="G874" s="264"/>
      <c r="H874" s="265" t="s">
        <v>1</v>
      </c>
      <c r="I874" s="267"/>
      <c r="J874" s="264"/>
      <c r="K874" s="264"/>
      <c r="L874" s="268"/>
      <c r="M874" s="269"/>
      <c r="N874" s="270"/>
      <c r="O874" s="270"/>
      <c r="P874" s="270"/>
      <c r="Q874" s="270"/>
      <c r="R874" s="270"/>
      <c r="S874" s="270"/>
      <c r="T874" s="271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72" t="s">
        <v>198</v>
      </c>
      <c r="AU874" s="272" t="s">
        <v>90</v>
      </c>
      <c r="AV874" s="13" t="s">
        <v>84</v>
      </c>
      <c r="AW874" s="13" t="s">
        <v>34</v>
      </c>
      <c r="AX874" s="13" t="s">
        <v>79</v>
      </c>
      <c r="AY874" s="272" t="s">
        <v>189</v>
      </c>
    </row>
    <row r="875" s="14" customFormat="1">
      <c r="A875" s="14"/>
      <c r="B875" s="273"/>
      <c r="C875" s="274"/>
      <c r="D875" s="259" t="s">
        <v>198</v>
      </c>
      <c r="E875" s="275" t="s">
        <v>1</v>
      </c>
      <c r="F875" s="276" t="s">
        <v>1052</v>
      </c>
      <c r="G875" s="274"/>
      <c r="H875" s="277">
        <v>270.48000000000002</v>
      </c>
      <c r="I875" s="278"/>
      <c r="J875" s="274"/>
      <c r="K875" s="274"/>
      <c r="L875" s="279"/>
      <c r="M875" s="280"/>
      <c r="N875" s="281"/>
      <c r="O875" s="281"/>
      <c r="P875" s="281"/>
      <c r="Q875" s="281"/>
      <c r="R875" s="281"/>
      <c r="S875" s="281"/>
      <c r="T875" s="28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83" t="s">
        <v>198</v>
      </c>
      <c r="AU875" s="283" t="s">
        <v>90</v>
      </c>
      <c r="AV875" s="14" t="s">
        <v>90</v>
      </c>
      <c r="AW875" s="14" t="s">
        <v>34</v>
      </c>
      <c r="AX875" s="14" t="s">
        <v>79</v>
      </c>
      <c r="AY875" s="283" t="s">
        <v>189</v>
      </c>
    </row>
    <row r="876" s="15" customFormat="1">
      <c r="A876" s="15"/>
      <c r="B876" s="284"/>
      <c r="C876" s="285"/>
      <c r="D876" s="259" t="s">
        <v>198</v>
      </c>
      <c r="E876" s="286" t="s">
        <v>1</v>
      </c>
      <c r="F876" s="287" t="s">
        <v>201</v>
      </c>
      <c r="G876" s="285"/>
      <c r="H876" s="288">
        <v>270.48000000000002</v>
      </c>
      <c r="I876" s="289"/>
      <c r="J876" s="285"/>
      <c r="K876" s="285"/>
      <c r="L876" s="290"/>
      <c r="M876" s="291"/>
      <c r="N876" s="292"/>
      <c r="O876" s="292"/>
      <c r="P876" s="292"/>
      <c r="Q876" s="292"/>
      <c r="R876" s="292"/>
      <c r="S876" s="292"/>
      <c r="T876" s="293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94" t="s">
        <v>198</v>
      </c>
      <c r="AU876" s="294" t="s">
        <v>90</v>
      </c>
      <c r="AV876" s="15" t="s">
        <v>194</v>
      </c>
      <c r="AW876" s="15" t="s">
        <v>34</v>
      </c>
      <c r="AX876" s="15" t="s">
        <v>84</v>
      </c>
      <c r="AY876" s="294" t="s">
        <v>189</v>
      </c>
    </row>
    <row r="877" s="2" customFormat="1" ht="21.75" customHeight="1">
      <c r="A877" s="39"/>
      <c r="B877" s="40"/>
      <c r="C877" s="245" t="s">
        <v>1164</v>
      </c>
      <c r="D877" s="245" t="s">
        <v>191</v>
      </c>
      <c r="E877" s="246" t="s">
        <v>1165</v>
      </c>
      <c r="F877" s="247" t="s">
        <v>1166</v>
      </c>
      <c r="G877" s="248" t="s">
        <v>418</v>
      </c>
      <c r="H877" s="249">
        <v>42.399999999999999</v>
      </c>
      <c r="I877" s="250"/>
      <c r="J877" s="251">
        <f>ROUND(I877*H877,2)</f>
        <v>0</v>
      </c>
      <c r="K877" s="252"/>
      <c r="L877" s="45"/>
      <c r="M877" s="253" t="s">
        <v>1</v>
      </c>
      <c r="N877" s="254" t="s">
        <v>44</v>
      </c>
      <c r="O877" s="92"/>
      <c r="P877" s="255">
        <f>O877*H877</f>
        <v>0</v>
      </c>
      <c r="Q877" s="255">
        <v>0.0029299999999999999</v>
      </c>
      <c r="R877" s="255">
        <f>Q877*H877</f>
        <v>0.124232</v>
      </c>
      <c r="S877" s="255">
        <v>0</v>
      </c>
      <c r="T877" s="256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57" t="s">
        <v>294</v>
      </c>
      <c r="AT877" s="257" t="s">
        <v>191</v>
      </c>
      <c r="AU877" s="257" t="s">
        <v>90</v>
      </c>
      <c r="AY877" s="18" t="s">
        <v>189</v>
      </c>
      <c r="BE877" s="258">
        <f>IF(N877="základní",J877,0)</f>
        <v>0</v>
      </c>
      <c r="BF877" s="258">
        <f>IF(N877="snížená",J877,0)</f>
        <v>0</v>
      </c>
      <c r="BG877" s="258">
        <f>IF(N877="zákl. přenesená",J877,0)</f>
        <v>0</v>
      </c>
      <c r="BH877" s="258">
        <f>IF(N877="sníž. přenesená",J877,0)</f>
        <v>0</v>
      </c>
      <c r="BI877" s="258">
        <f>IF(N877="nulová",J877,0)</f>
        <v>0</v>
      </c>
      <c r="BJ877" s="18" t="s">
        <v>84</v>
      </c>
      <c r="BK877" s="258">
        <f>ROUND(I877*H877,2)</f>
        <v>0</v>
      </c>
      <c r="BL877" s="18" t="s">
        <v>294</v>
      </c>
      <c r="BM877" s="257" t="s">
        <v>1167</v>
      </c>
    </row>
    <row r="878" s="2" customFormat="1">
      <c r="A878" s="39"/>
      <c r="B878" s="40"/>
      <c r="C878" s="41"/>
      <c r="D878" s="259" t="s">
        <v>196</v>
      </c>
      <c r="E878" s="41"/>
      <c r="F878" s="260" t="s">
        <v>1168</v>
      </c>
      <c r="G878" s="41"/>
      <c r="H878" s="41"/>
      <c r="I878" s="140"/>
      <c r="J878" s="41"/>
      <c r="K878" s="41"/>
      <c r="L878" s="45"/>
      <c r="M878" s="261"/>
      <c r="N878" s="262"/>
      <c r="O878" s="92"/>
      <c r="P878" s="92"/>
      <c r="Q878" s="92"/>
      <c r="R878" s="92"/>
      <c r="S878" s="92"/>
      <c r="T878" s="93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T878" s="18" t="s">
        <v>196</v>
      </c>
      <c r="AU878" s="18" t="s">
        <v>90</v>
      </c>
    </row>
    <row r="879" s="14" customFormat="1">
      <c r="A879" s="14"/>
      <c r="B879" s="273"/>
      <c r="C879" s="274"/>
      <c r="D879" s="259" t="s">
        <v>198</v>
      </c>
      <c r="E879" s="275" t="s">
        <v>1</v>
      </c>
      <c r="F879" s="276" t="s">
        <v>1169</v>
      </c>
      <c r="G879" s="274"/>
      <c r="H879" s="277">
        <v>42.399999999999999</v>
      </c>
      <c r="I879" s="278"/>
      <c r="J879" s="274"/>
      <c r="K879" s="274"/>
      <c r="L879" s="279"/>
      <c r="M879" s="280"/>
      <c r="N879" s="281"/>
      <c r="O879" s="281"/>
      <c r="P879" s="281"/>
      <c r="Q879" s="281"/>
      <c r="R879" s="281"/>
      <c r="S879" s="281"/>
      <c r="T879" s="28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83" t="s">
        <v>198</v>
      </c>
      <c r="AU879" s="283" t="s">
        <v>90</v>
      </c>
      <c r="AV879" s="14" t="s">
        <v>90</v>
      </c>
      <c r="AW879" s="14" t="s">
        <v>34</v>
      </c>
      <c r="AX879" s="14" t="s">
        <v>79</v>
      </c>
      <c r="AY879" s="283" t="s">
        <v>189</v>
      </c>
    </row>
    <row r="880" s="15" customFormat="1">
      <c r="A880" s="15"/>
      <c r="B880" s="284"/>
      <c r="C880" s="285"/>
      <c r="D880" s="259" t="s">
        <v>198</v>
      </c>
      <c r="E880" s="286" t="s">
        <v>1</v>
      </c>
      <c r="F880" s="287" t="s">
        <v>201</v>
      </c>
      <c r="G880" s="285"/>
      <c r="H880" s="288">
        <v>42.399999999999999</v>
      </c>
      <c r="I880" s="289"/>
      <c r="J880" s="285"/>
      <c r="K880" s="285"/>
      <c r="L880" s="290"/>
      <c r="M880" s="291"/>
      <c r="N880" s="292"/>
      <c r="O880" s="292"/>
      <c r="P880" s="292"/>
      <c r="Q880" s="292"/>
      <c r="R880" s="292"/>
      <c r="S880" s="292"/>
      <c r="T880" s="293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94" t="s">
        <v>198</v>
      </c>
      <c r="AU880" s="294" t="s">
        <v>90</v>
      </c>
      <c r="AV880" s="15" t="s">
        <v>194</v>
      </c>
      <c r="AW880" s="15" t="s">
        <v>34</v>
      </c>
      <c r="AX880" s="15" t="s">
        <v>84</v>
      </c>
      <c r="AY880" s="294" t="s">
        <v>189</v>
      </c>
    </row>
    <row r="881" s="2" customFormat="1" ht="21.75" customHeight="1">
      <c r="A881" s="39"/>
      <c r="B881" s="40"/>
      <c r="C881" s="245" t="s">
        <v>1170</v>
      </c>
      <c r="D881" s="245" t="s">
        <v>191</v>
      </c>
      <c r="E881" s="246" t="s">
        <v>1171</v>
      </c>
      <c r="F881" s="247" t="s">
        <v>1172</v>
      </c>
      <c r="G881" s="248" t="s">
        <v>260</v>
      </c>
      <c r="H881" s="249">
        <v>1</v>
      </c>
      <c r="I881" s="250"/>
      <c r="J881" s="251">
        <f>ROUND(I881*H881,2)</f>
        <v>0</v>
      </c>
      <c r="K881" s="252"/>
      <c r="L881" s="45"/>
      <c r="M881" s="253" t="s">
        <v>1</v>
      </c>
      <c r="N881" s="254" t="s">
        <v>44</v>
      </c>
      <c r="O881" s="92"/>
      <c r="P881" s="255">
        <f>O881*H881</f>
        <v>0</v>
      </c>
      <c r="Q881" s="255">
        <v>0.0087600000000000004</v>
      </c>
      <c r="R881" s="255">
        <f>Q881*H881</f>
        <v>0.0087600000000000004</v>
      </c>
      <c r="S881" s="255">
        <v>0</v>
      </c>
      <c r="T881" s="256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57" t="s">
        <v>294</v>
      </c>
      <c r="AT881" s="257" t="s">
        <v>191</v>
      </c>
      <c r="AU881" s="257" t="s">
        <v>90</v>
      </c>
      <c r="AY881" s="18" t="s">
        <v>189</v>
      </c>
      <c r="BE881" s="258">
        <f>IF(N881="základní",J881,0)</f>
        <v>0</v>
      </c>
      <c r="BF881" s="258">
        <f>IF(N881="snížená",J881,0)</f>
        <v>0</v>
      </c>
      <c r="BG881" s="258">
        <f>IF(N881="zákl. přenesená",J881,0)</f>
        <v>0</v>
      </c>
      <c r="BH881" s="258">
        <f>IF(N881="sníž. přenesená",J881,0)</f>
        <v>0</v>
      </c>
      <c r="BI881" s="258">
        <f>IF(N881="nulová",J881,0)</f>
        <v>0</v>
      </c>
      <c r="BJ881" s="18" t="s">
        <v>84</v>
      </c>
      <c r="BK881" s="258">
        <f>ROUND(I881*H881,2)</f>
        <v>0</v>
      </c>
      <c r="BL881" s="18" t="s">
        <v>294</v>
      </c>
      <c r="BM881" s="257" t="s">
        <v>1173</v>
      </c>
    </row>
    <row r="882" s="2" customFormat="1">
      <c r="A882" s="39"/>
      <c r="B882" s="40"/>
      <c r="C882" s="41"/>
      <c r="D882" s="259" t="s">
        <v>196</v>
      </c>
      <c r="E882" s="41"/>
      <c r="F882" s="260" t="s">
        <v>1172</v>
      </c>
      <c r="G882" s="41"/>
      <c r="H882" s="41"/>
      <c r="I882" s="140"/>
      <c r="J882" s="41"/>
      <c r="K882" s="41"/>
      <c r="L882" s="45"/>
      <c r="M882" s="261"/>
      <c r="N882" s="262"/>
      <c r="O882" s="92"/>
      <c r="P882" s="92"/>
      <c r="Q882" s="92"/>
      <c r="R882" s="92"/>
      <c r="S882" s="92"/>
      <c r="T882" s="93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196</v>
      </c>
      <c r="AU882" s="18" t="s">
        <v>90</v>
      </c>
    </row>
    <row r="883" s="2" customFormat="1" ht="21.75" customHeight="1">
      <c r="A883" s="39"/>
      <c r="B883" s="40"/>
      <c r="C883" s="245" t="s">
        <v>1174</v>
      </c>
      <c r="D883" s="245" t="s">
        <v>191</v>
      </c>
      <c r="E883" s="246" t="s">
        <v>1175</v>
      </c>
      <c r="F883" s="247" t="s">
        <v>1176</v>
      </c>
      <c r="G883" s="248" t="s">
        <v>418</v>
      </c>
      <c r="H883" s="249">
        <v>42.600000000000001</v>
      </c>
      <c r="I883" s="250"/>
      <c r="J883" s="251">
        <f>ROUND(I883*H883,2)</f>
        <v>0</v>
      </c>
      <c r="K883" s="252"/>
      <c r="L883" s="45"/>
      <c r="M883" s="253" t="s">
        <v>1</v>
      </c>
      <c r="N883" s="254" t="s">
        <v>44</v>
      </c>
      <c r="O883" s="92"/>
      <c r="P883" s="255">
        <f>O883*H883</f>
        <v>0</v>
      </c>
      <c r="Q883" s="255">
        <v>0.0019</v>
      </c>
      <c r="R883" s="255">
        <f>Q883*H883</f>
        <v>0.080939999999999998</v>
      </c>
      <c r="S883" s="255">
        <v>0</v>
      </c>
      <c r="T883" s="256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57" t="s">
        <v>294</v>
      </c>
      <c r="AT883" s="257" t="s">
        <v>191</v>
      </c>
      <c r="AU883" s="257" t="s">
        <v>90</v>
      </c>
      <c r="AY883" s="18" t="s">
        <v>189</v>
      </c>
      <c r="BE883" s="258">
        <f>IF(N883="základní",J883,0)</f>
        <v>0</v>
      </c>
      <c r="BF883" s="258">
        <f>IF(N883="snížená",J883,0)</f>
        <v>0</v>
      </c>
      <c r="BG883" s="258">
        <f>IF(N883="zákl. přenesená",J883,0)</f>
        <v>0</v>
      </c>
      <c r="BH883" s="258">
        <f>IF(N883="sníž. přenesená",J883,0)</f>
        <v>0</v>
      </c>
      <c r="BI883" s="258">
        <f>IF(N883="nulová",J883,0)</f>
        <v>0</v>
      </c>
      <c r="BJ883" s="18" t="s">
        <v>84</v>
      </c>
      <c r="BK883" s="258">
        <f>ROUND(I883*H883,2)</f>
        <v>0</v>
      </c>
      <c r="BL883" s="18" t="s">
        <v>294</v>
      </c>
      <c r="BM883" s="257" t="s">
        <v>1177</v>
      </c>
    </row>
    <row r="884" s="2" customFormat="1">
      <c r="A884" s="39"/>
      <c r="B884" s="40"/>
      <c r="C884" s="41"/>
      <c r="D884" s="259" t="s">
        <v>196</v>
      </c>
      <c r="E884" s="41"/>
      <c r="F884" s="260" t="s">
        <v>1178</v>
      </c>
      <c r="G884" s="41"/>
      <c r="H884" s="41"/>
      <c r="I884" s="140"/>
      <c r="J884" s="41"/>
      <c r="K884" s="41"/>
      <c r="L884" s="45"/>
      <c r="M884" s="261"/>
      <c r="N884" s="262"/>
      <c r="O884" s="92"/>
      <c r="P884" s="92"/>
      <c r="Q884" s="92"/>
      <c r="R884" s="92"/>
      <c r="S884" s="92"/>
      <c r="T884" s="93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T884" s="18" t="s">
        <v>196</v>
      </c>
      <c r="AU884" s="18" t="s">
        <v>90</v>
      </c>
    </row>
    <row r="885" s="13" customFormat="1">
      <c r="A885" s="13"/>
      <c r="B885" s="263"/>
      <c r="C885" s="264"/>
      <c r="D885" s="259" t="s">
        <v>198</v>
      </c>
      <c r="E885" s="265" t="s">
        <v>1</v>
      </c>
      <c r="F885" s="266" t="s">
        <v>1179</v>
      </c>
      <c r="G885" s="264"/>
      <c r="H885" s="265" t="s">
        <v>1</v>
      </c>
      <c r="I885" s="267"/>
      <c r="J885" s="264"/>
      <c r="K885" s="264"/>
      <c r="L885" s="268"/>
      <c r="M885" s="269"/>
      <c r="N885" s="270"/>
      <c r="O885" s="270"/>
      <c r="P885" s="270"/>
      <c r="Q885" s="270"/>
      <c r="R885" s="270"/>
      <c r="S885" s="270"/>
      <c r="T885" s="271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72" t="s">
        <v>198</v>
      </c>
      <c r="AU885" s="272" t="s">
        <v>90</v>
      </c>
      <c r="AV885" s="13" t="s">
        <v>84</v>
      </c>
      <c r="AW885" s="13" t="s">
        <v>34</v>
      </c>
      <c r="AX885" s="13" t="s">
        <v>79</v>
      </c>
      <c r="AY885" s="272" t="s">
        <v>189</v>
      </c>
    </row>
    <row r="886" s="14" customFormat="1">
      <c r="A886" s="14"/>
      <c r="B886" s="273"/>
      <c r="C886" s="274"/>
      <c r="D886" s="259" t="s">
        <v>198</v>
      </c>
      <c r="E886" s="275" t="s">
        <v>1</v>
      </c>
      <c r="F886" s="276" t="s">
        <v>1180</v>
      </c>
      <c r="G886" s="274"/>
      <c r="H886" s="277">
        <v>42.600000000000001</v>
      </c>
      <c r="I886" s="278"/>
      <c r="J886" s="274"/>
      <c r="K886" s="274"/>
      <c r="L886" s="279"/>
      <c r="M886" s="280"/>
      <c r="N886" s="281"/>
      <c r="O886" s="281"/>
      <c r="P886" s="281"/>
      <c r="Q886" s="281"/>
      <c r="R886" s="281"/>
      <c r="S886" s="281"/>
      <c r="T886" s="282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83" t="s">
        <v>198</v>
      </c>
      <c r="AU886" s="283" t="s">
        <v>90</v>
      </c>
      <c r="AV886" s="14" t="s">
        <v>90</v>
      </c>
      <c r="AW886" s="14" t="s">
        <v>34</v>
      </c>
      <c r="AX886" s="14" t="s">
        <v>79</v>
      </c>
      <c r="AY886" s="283" t="s">
        <v>189</v>
      </c>
    </row>
    <row r="887" s="15" customFormat="1">
      <c r="A887" s="15"/>
      <c r="B887" s="284"/>
      <c r="C887" s="285"/>
      <c r="D887" s="259" t="s">
        <v>198</v>
      </c>
      <c r="E887" s="286" t="s">
        <v>1</v>
      </c>
      <c r="F887" s="287" t="s">
        <v>201</v>
      </c>
      <c r="G887" s="285"/>
      <c r="H887" s="288">
        <v>42.600000000000001</v>
      </c>
      <c r="I887" s="289"/>
      <c r="J887" s="285"/>
      <c r="K887" s="285"/>
      <c r="L887" s="290"/>
      <c r="M887" s="291"/>
      <c r="N887" s="292"/>
      <c r="O887" s="292"/>
      <c r="P887" s="292"/>
      <c r="Q887" s="292"/>
      <c r="R887" s="292"/>
      <c r="S887" s="292"/>
      <c r="T887" s="293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94" t="s">
        <v>198</v>
      </c>
      <c r="AU887" s="294" t="s">
        <v>90</v>
      </c>
      <c r="AV887" s="15" t="s">
        <v>194</v>
      </c>
      <c r="AW887" s="15" t="s">
        <v>34</v>
      </c>
      <c r="AX887" s="15" t="s">
        <v>84</v>
      </c>
      <c r="AY887" s="294" t="s">
        <v>189</v>
      </c>
    </row>
    <row r="888" s="2" customFormat="1" ht="21.75" customHeight="1">
      <c r="A888" s="39"/>
      <c r="B888" s="40"/>
      <c r="C888" s="245" t="s">
        <v>1181</v>
      </c>
      <c r="D888" s="245" t="s">
        <v>191</v>
      </c>
      <c r="E888" s="246" t="s">
        <v>1182</v>
      </c>
      <c r="F888" s="247" t="s">
        <v>1183</v>
      </c>
      <c r="G888" s="248" t="s">
        <v>418</v>
      </c>
      <c r="H888" s="249">
        <v>21.800000000000001</v>
      </c>
      <c r="I888" s="250"/>
      <c r="J888" s="251">
        <f>ROUND(I888*H888,2)</f>
        <v>0</v>
      </c>
      <c r="K888" s="252"/>
      <c r="L888" s="45"/>
      <c r="M888" s="253" t="s">
        <v>1</v>
      </c>
      <c r="N888" s="254" t="s">
        <v>44</v>
      </c>
      <c r="O888" s="92"/>
      <c r="P888" s="255">
        <f>O888*H888</f>
        <v>0</v>
      </c>
      <c r="Q888" s="255">
        <v>0.0028</v>
      </c>
      <c r="R888" s="255">
        <f>Q888*H888</f>
        <v>0.061040000000000004</v>
      </c>
      <c r="S888" s="255">
        <v>0</v>
      </c>
      <c r="T888" s="256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57" t="s">
        <v>294</v>
      </c>
      <c r="AT888" s="257" t="s">
        <v>191</v>
      </c>
      <c r="AU888" s="257" t="s">
        <v>90</v>
      </c>
      <c r="AY888" s="18" t="s">
        <v>189</v>
      </c>
      <c r="BE888" s="258">
        <f>IF(N888="základní",J888,0)</f>
        <v>0</v>
      </c>
      <c r="BF888" s="258">
        <f>IF(N888="snížená",J888,0)</f>
        <v>0</v>
      </c>
      <c r="BG888" s="258">
        <f>IF(N888="zákl. přenesená",J888,0)</f>
        <v>0</v>
      </c>
      <c r="BH888" s="258">
        <f>IF(N888="sníž. přenesená",J888,0)</f>
        <v>0</v>
      </c>
      <c r="BI888" s="258">
        <f>IF(N888="nulová",J888,0)</f>
        <v>0</v>
      </c>
      <c r="BJ888" s="18" t="s">
        <v>84</v>
      </c>
      <c r="BK888" s="258">
        <f>ROUND(I888*H888,2)</f>
        <v>0</v>
      </c>
      <c r="BL888" s="18" t="s">
        <v>294</v>
      </c>
      <c r="BM888" s="257" t="s">
        <v>1184</v>
      </c>
    </row>
    <row r="889" s="2" customFormat="1">
      <c r="A889" s="39"/>
      <c r="B889" s="40"/>
      <c r="C889" s="41"/>
      <c r="D889" s="259" t="s">
        <v>196</v>
      </c>
      <c r="E889" s="41"/>
      <c r="F889" s="260" t="s">
        <v>1185</v>
      </c>
      <c r="G889" s="41"/>
      <c r="H889" s="41"/>
      <c r="I889" s="140"/>
      <c r="J889" s="41"/>
      <c r="K889" s="41"/>
      <c r="L889" s="45"/>
      <c r="M889" s="261"/>
      <c r="N889" s="262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196</v>
      </c>
      <c r="AU889" s="18" t="s">
        <v>90</v>
      </c>
    </row>
    <row r="890" s="13" customFormat="1">
      <c r="A890" s="13"/>
      <c r="B890" s="263"/>
      <c r="C890" s="264"/>
      <c r="D890" s="259" t="s">
        <v>198</v>
      </c>
      <c r="E890" s="265" t="s">
        <v>1</v>
      </c>
      <c r="F890" s="266" t="s">
        <v>1186</v>
      </c>
      <c r="G890" s="264"/>
      <c r="H890" s="265" t="s">
        <v>1</v>
      </c>
      <c r="I890" s="267"/>
      <c r="J890" s="264"/>
      <c r="K890" s="264"/>
      <c r="L890" s="268"/>
      <c r="M890" s="269"/>
      <c r="N890" s="270"/>
      <c r="O890" s="270"/>
      <c r="P890" s="270"/>
      <c r="Q890" s="270"/>
      <c r="R890" s="270"/>
      <c r="S890" s="270"/>
      <c r="T890" s="271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72" t="s">
        <v>198</v>
      </c>
      <c r="AU890" s="272" t="s">
        <v>90</v>
      </c>
      <c r="AV890" s="13" t="s">
        <v>84</v>
      </c>
      <c r="AW890" s="13" t="s">
        <v>34</v>
      </c>
      <c r="AX890" s="13" t="s">
        <v>79</v>
      </c>
      <c r="AY890" s="272" t="s">
        <v>189</v>
      </c>
    </row>
    <row r="891" s="14" customFormat="1">
      <c r="A891" s="14"/>
      <c r="B891" s="273"/>
      <c r="C891" s="274"/>
      <c r="D891" s="259" t="s">
        <v>198</v>
      </c>
      <c r="E891" s="275" t="s">
        <v>1</v>
      </c>
      <c r="F891" s="276" t="s">
        <v>1187</v>
      </c>
      <c r="G891" s="274"/>
      <c r="H891" s="277">
        <v>21.800000000000001</v>
      </c>
      <c r="I891" s="278"/>
      <c r="J891" s="274"/>
      <c r="K891" s="274"/>
      <c r="L891" s="279"/>
      <c r="M891" s="280"/>
      <c r="N891" s="281"/>
      <c r="O891" s="281"/>
      <c r="P891" s="281"/>
      <c r="Q891" s="281"/>
      <c r="R891" s="281"/>
      <c r="S891" s="281"/>
      <c r="T891" s="28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83" t="s">
        <v>198</v>
      </c>
      <c r="AU891" s="283" t="s">
        <v>90</v>
      </c>
      <c r="AV891" s="14" t="s">
        <v>90</v>
      </c>
      <c r="AW891" s="14" t="s">
        <v>34</v>
      </c>
      <c r="AX891" s="14" t="s">
        <v>79</v>
      </c>
      <c r="AY891" s="283" t="s">
        <v>189</v>
      </c>
    </row>
    <row r="892" s="15" customFormat="1">
      <c r="A892" s="15"/>
      <c r="B892" s="284"/>
      <c r="C892" s="285"/>
      <c r="D892" s="259" t="s">
        <v>198</v>
      </c>
      <c r="E892" s="286" t="s">
        <v>1</v>
      </c>
      <c r="F892" s="287" t="s">
        <v>201</v>
      </c>
      <c r="G892" s="285"/>
      <c r="H892" s="288">
        <v>21.800000000000001</v>
      </c>
      <c r="I892" s="289"/>
      <c r="J892" s="285"/>
      <c r="K892" s="285"/>
      <c r="L892" s="290"/>
      <c r="M892" s="291"/>
      <c r="N892" s="292"/>
      <c r="O892" s="292"/>
      <c r="P892" s="292"/>
      <c r="Q892" s="292"/>
      <c r="R892" s="292"/>
      <c r="S892" s="292"/>
      <c r="T892" s="293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94" t="s">
        <v>198</v>
      </c>
      <c r="AU892" s="294" t="s">
        <v>90</v>
      </c>
      <c r="AV892" s="15" t="s">
        <v>194</v>
      </c>
      <c r="AW892" s="15" t="s">
        <v>34</v>
      </c>
      <c r="AX892" s="15" t="s">
        <v>84</v>
      </c>
      <c r="AY892" s="294" t="s">
        <v>189</v>
      </c>
    </row>
    <row r="893" s="2" customFormat="1" ht="21.75" customHeight="1">
      <c r="A893" s="39"/>
      <c r="B893" s="40"/>
      <c r="C893" s="245" t="s">
        <v>1188</v>
      </c>
      <c r="D893" s="245" t="s">
        <v>191</v>
      </c>
      <c r="E893" s="246" t="s">
        <v>1189</v>
      </c>
      <c r="F893" s="247" t="s">
        <v>1190</v>
      </c>
      <c r="G893" s="248" t="s">
        <v>418</v>
      </c>
      <c r="H893" s="249">
        <v>7.5</v>
      </c>
      <c r="I893" s="250"/>
      <c r="J893" s="251">
        <f>ROUND(I893*H893,2)</f>
        <v>0</v>
      </c>
      <c r="K893" s="252"/>
      <c r="L893" s="45"/>
      <c r="M893" s="253" t="s">
        <v>1</v>
      </c>
      <c r="N893" s="254" t="s">
        <v>44</v>
      </c>
      <c r="O893" s="92"/>
      <c r="P893" s="255">
        <f>O893*H893</f>
        <v>0</v>
      </c>
      <c r="Q893" s="255">
        <v>0.0015200000000000001</v>
      </c>
      <c r="R893" s="255">
        <f>Q893*H893</f>
        <v>0.0114</v>
      </c>
      <c r="S893" s="255">
        <v>0</v>
      </c>
      <c r="T893" s="256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57" t="s">
        <v>294</v>
      </c>
      <c r="AT893" s="257" t="s">
        <v>191</v>
      </c>
      <c r="AU893" s="257" t="s">
        <v>90</v>
      </c>
      <c r="AY893" s="18" t="s">
        <v>189</v>
      </c>
      <c r="BE893" s="258">
        <f>IF(N893="základní",J893,0)</f>
        <v>0</v>
      </c>
      <c r="BF893" s="258">
        <f>IF(N893="snížená",J893,0)</f>
        <v>0</v>
      </c>
      <c r="BG893" s="258">
        <f>IF(N893="zákl. přenesená",J893,0)</f>
        <v>0</v>
      </c>
      <c r="BH893" s="258">
        <f>IF(N893="sníž. přenesená",J893,0)</f>
        <v>0</v>
      </c>
      <c r="BI893" s="258">
        <f>IF(N893="nulová",J893,0)</f>
        <v>0</v>
      </c>
      <c r="BJ893" s="18" t="s">
        <v>84</v>
      </c>
      <c r="BK893" s="258">
        <f>ROUND(I893*H893,2)</f>
        <v>0</v>
      </c>
      <c r="BL893" s="18" t="s">
        <v>294</v>
      </c>
      <c r="BM893" s="257" t="s">
        <v>1191</v>
      </c>
    </row>
    <row r="894" s="2" customFormat="1">
      <c r="A894" s="39"/>
      <c r="B894" s="40"/>
      <c r="C894" s="41"/>
      <c r="D894" s="259" t="s">
        <v>196</v>
      </c>
      <c r="E894" s="41"/>
      <c r="F894" s="260" t="s">
        <v>1192</v>
      </c>
      <c r="G894" s="41"/>
      <c r="H894" s="41"/>
      <c r="I894" s="140"/>
      <c r="J894" s="41"/>
      <c r="K894" s="41"/>
      <c r="L894" s="45"/>
      <c r="M894" s="261"/>
      <c r="N894" s="262"/>
      <c r="O894" s="92"/>
      <c r="P894" s="92"/>
      <c r="Q894" s="92"/>
      <c r="R894" s="92"/>
      <c r="S894" s="92"/>
      <c r="T894" s="93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196</v>
      </c>
      <c r="AU894" s="18" t="s">
        <v>90</v>
      </c>
    </row>
    <row r="895" s="14" customFormat="1">
      <c r="A895" s="14"/>
      <c r="B895" s="273"/>
      <c r="C895" s="274"/>
      <c r="D895" s="259" t="s">
        <v>198</v>
      </c>
      <c r="E895" s="275" t="s">
        <v>1</v>
      </c>
      <c r="F895" s="276" t="s">
        <v>1193</v>
      </c>
      <c r="G895" s="274"/>
      <c r="H895" s="277">
        <v>7.5</v>
      </c>
      <c r="I895" s="278"/>
      <c r="J895" s="274"/>
      <c r="K895" s="274"/>
      <c r="L895" s="279"/>
      <c r="M895" s="280"/>
      <c r="N895" s="281"/>
      <c r="O895" s="281"/>
      <c r="P895" s="281"/>
      <c r="Q895" s="281"/>
      <c r="R895" s="281"/>
      <c r="S895" s="281"/>
      <c r="T895" s="28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83" t="s">
        <v>198</v>
      </c>
      <c r="AU895" s="283" t="s">
        <v>90</v>
      </c>
      <c r="AV895" s="14" t="s">
        <v>90</v>
      </c>
      <c r="AW895" s="14" t="s">
        <v>34</v>
      </c>
      <c r="AX895" s="14" t="s">
        <v>79</v>
      </c>
      <c r="AY895" s="283" t="s">
        <v>189</v>
      </c>
    </row>
    <row r="896" s="15" customFormat="1">
      <c r="A896" s="15"/>
      <c r="B896" s="284"/>
      <c r="C896" s="285"/>
      <c r="D896" s="259" t="s">
        <v>198</v>
      </c>
      <c r="E896" s="286" t="s">
        <v>1</v>
      </c>
      <c r="F896" s="287" t="s">
        <v>201</v>
      </c>
      <c r="G896" s="285"/>
      <c r="H896" s="288">
        <v>7.5</v>
      </c>
      <c r="I896" s="289"/>
      <c r="J896" s="285"/>
      <c r="K896" s="285"/>
      <c r="L896" s="290"/>
      <c r="M896" s="291"/>
      <c r="N896" s="292"/>
      <c r="O896" s="292"/>
      <c r="P896" s="292"/>
      <c r="Q896" s="292"/>
      <c r="R896" s="292"/>
      <c r="S896" s="292"/>
      <c r="T896" s="293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94" t="s">
        <v>198</v>
      </c>
      <c r="AU896" s="294" t="s">
        <v>90</v>
      </c>
      <c r="AV896" s="15" t="s">
        <v>194</v>
      </c>
      <c r="AW896" s="15" t="s">
        <v>34</v>
      </c>
      <c r="AX896" s="15" t="s">
        <v>84</v>
      </c>
      <c r="AY896" s="294" t="s">
        <v>189</v>
      </c>
    </row>
    <row r="897" s="2" customFormat="1" ht="21.75" customHeight="1">
      <c r="A897" s="39"/>
      <c r="B897" s="40"/>
      <c r="C897" s="245" t="s">
        <v>1194</v>
      </c>
      <c r="D897" s="245" t="s">
        <v>191</v>
      </c>
      <c r="E897" s="246" t="s">
        <v>1195</v>
      </c>
      <c r="F897" s="247" t="s">
        <v>1196</v>
      </c>
      <c r="G897" s="248" t="s">
        <v>418</v>
      </c>
      <c r="H897" s="249">
        <v>33.799999999999997</v>
      </c>
      <c r="I897" s="250"/>
      <c r="J897" s="251">
        <f>ROUND(I897*H897,2)</f>
        <v>0</v>
      </c>
      <c r="K897" s="252"/>
      <c r="L897" s="45"/>
      <c r="M897" s="253" t="s">
        <v>1</v>
      </c>
      <c r="N897" s="254" t="s">
        <v>44</v>
      </c>
      <c r="O897" s="92"/>
      <c r="P897" s="255">
        <f>O897*H897</f>
        <v>0</v>
      </c>
      <c r="Q897" s="255">
        <v>0.00050000000000000001</v>
      </c>
      <c r="R897" s="255">
        <f>Q897*H897</f>
        <v>0.016899999999999998</v>
      </c>
      <c r="S897" s="255">
        <v>0</v>
      </c>
      <c r="T897" s="256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57" t="s">
        <v>294</v>
      </c>
      <c r="AT897" s="257" t="s">
        <v>191</v>
      </c>
      <c r="AU897" s="257" t="s">
        <v>90</v>
      </c>
      <c r="AY897" s="18" t="s">
        <v>189</v>
      </c>
      <c r="BE897" s="258">
        <f>IF(N897="základní",J897,0)</f>
        <v>0</v>
      </c>
      <c r="BF897" s="258">
        <f>IF(N897="snížená",J897,0)</f>
        <v>0</v>
      </c>
      <c r="BG897" s="258">
        <f>IF(N897="zákl. přenesená",J897,0)</f>
        <v>0</v>
      </c>
      <c r="BH897" s="258">
        <f>IF(N897="sníž. přenesená",J897,0)</f>
        <v>0</v>
      </c>
      <c r="BI897" s="258">
        <f>IF(N897="nulová",J897,0)</f>
        <v>0</v>
      </c>
      <c r="BJ897" s="18" t="s">
        <v>84</v>
      </c>
      <c r="BK897" s="258">
        <f>ROUND(I897*H897,2)</f>
        <v>0</v>
      </c>
      <c r="BL897" s="18" t="s">
        <v>294</v>
      </c>
      <c r="BM897" s="257" t="s">
        <v>1197</v>
      </c>
    </row>
    <row r="898" s="2" customFormat="1">
      <c r="A898" s="39"/>
      <c r="B898" s="40"/>
      <c r="C898" s="41"/>
      <c r="D898" s="259" t="s">
        <v>196</v>
      </c>
      <c r="E898" s="41"/>
      <c r="F898" s="260" t="s">
        <v>1198</v>
      </c>
      <c r="G898" s="41"/>
      <c r="H898" s="41"/>
      <c r="I898" s="140"/>
      <c r="J898" s="41"/>
      <c r="K898" s="41"/>
      <c r="L898" s="45"/>
      <c r="M898" s="261"/>
      <c r="N898" s="262"/>
      <c r="O898" s="92"/>
      <c r="P898" s="92"/>
      <c r="Q898" s="92"/>
      <c r="R898" s="92"/>
      <c r="S898" s="92"/>
      <c r="T898" s="93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196</v>
      </c>
      <c r="AU898" s="18" t="s">
        <v>90</v>
      </c>
    </row>
    <row r="899" s="14" customFormat="1">
      <c r="A899" s="14"/>
      <c r="B899" s="273"/>
      <c r="C899" s="274"/>
      <c r="D899" s="259" t="s">
        <v>198</v>
      </c>
      <c r="E899" s="275" t="s">
        <v>1</v>
      </c>
      <c r="F899" s="276" t="s">
        <v>1131</v>
      </c>
      <c r="G899" s="274"/>
      <c r="H899" s="277">
        <v>5.4000000000000004</v>
      </c>
      <c r="I899" s="278"/>
      <c r="J899" s="274"/>
      <c r="K899" s="274"/>
      <c r="L899" s="279"/>
      <c r="M899" s="280"/>
      <c r="N899" s="281"/>
      <c r="O899" s="281"/>
      <c r="P899" s="281"/>
      <c r="Q899" s="281"/>
      <c r="R899" s="281"/>
      <c r="S899" s="281"/>
      <c r="T899" s="28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83" t="s">
        <v>198</v>
      </c>
      <c r="AU899" s="283" t="s">
        <v>90</v>
      </c>
      <c r="AV899" s="14" t="s">
        <v>90</v>
      </c>
      <c r="AW899" s="14" t="s">
        <v>34</v>
      </c>
      <c r="AX899" s="14" t="s">
        <v>79</v>
      </c>
      <c r="AY899" s="283" t="s">
        <v>189</v>
      </c>
    </row>
    <row r="900" s="14" customFormat="1">
      <c r="A900" s="14"/>
      <c r="B900" s="273"/>
      <c r="C900" s="274"/>
      <c r="D900" s="259" t="s">
        <v>198</v>
      </c>
      <c r="E900" s="275" t="s">
        <v>1</v>
      </c>
      <c r="F900" s="276" t="s">
        <v>1132</v>
      </c>
      <c r="G900" s="274"/>
      <c r="H900" s="277">
        <v>21</v>
      </c>
      <c r="I900" s="278"/>
      <c r="J900" s="274"/>
      <c r="K900" s="274"/>
      <c r="L900" s="279"/>
      <c r="M900" s="280"/>
      <c r="N900" s="281"/>
      <c r="O900" s="281"/>
      <c r="P900" s="281"/>
      <c r="Q900" s="281"/>
      <c r="R900" s="281"/>
      <c r="S900" s="281"/>
      <c r="T900" s="282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83" t="s">
        <v>198</v>
      </c>
      <c r="AU900" s="283" t="s">
        <v>90</v>
      </c>
      <c r="AV900" s="14" t="s">
        <v>90</v>
      </c>
      <c r="AW900" s="14" t="s">
        <v>34</v>
      </c>
      <c r="AX900" s="14" t="s">
        <v>79</v>
      </c>
      <c r="AY900" s="283" t="s">
        <v>189</v>
      </c>
    </row>
    <row r="901" s="14" customFormat="1">
      <c r="A901" s="14"/>
      <c r="B901" s="273"/>
      <c r="C901" s="274"/>
      <c r="D901" s="259" t="s">
        <v>198</v>
      </c>
      <c r="E901" s="275" t="s">
        <v>1</v>
      </c>
      <c r="F901" s="276" t="s">
        <v>1133</v>
      </c>
      <c r="G901" s="274"/>
      <c r="H901" s="277">
        <v>1.5</v>
      </c>
      <c r="I901" s="278"/>
      <c r="J901" s="274"/>
      <c r="K901" s="274"/>
      <c r="L901" s="279"/>
      <c r="M901" s="280"/>
      <c r="N901" s="281"/>
      <c r="O901" s="281"/>
      <c r="P901" s="281"/>
      <c r="Q901" s="281"/>
      <c r="R901" s="281"/>
      <c r="S901" s="281"/>
      <c r="T901" s="282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83" t="s">
        <v>198</v>
      </c>
      <c r="AU901" s="283" t="s">
        <v>90</v>
      </c>
      <c r="AV901" s="14" t="s">
        <v>90</v>
      </c>
      <c r="AW901" s="14" t="s">
        <v>34</v>
      </c>
      <c r="AX901" s="14" t="s">
        <v>79</v>
      </c>
      <c r="AY901" s="283" t="s">
        <v>189</v>
      </c>
    </row>
    <row r="902" s="14" customFormat="1">
      <c r="A902" s="14"/>
      <c r="B902" s="273"/>
      <c r="C902" s="274"/>
      <c r="D902" s="259" t="s">
        <v>198</v>
      </c>
      <c r="E902" s="275" t="s">
        <v>1</v>
      </c>
      <c r="F902" s="276" t="s">
        <v>1134</v>
      </c>
      <c r="G902" s="274"/>
      <c r="H902" s="277">
        <v>2.7000000000000002</v>
      </c>
      <c r="I902" s="278"/>
      <c r="J902" s="274"/>
      <c r="K902" s="274"/>
      <c r="L902" s="279"/>
      <c r="M902" s="280"/>
      <c r="N902" s="281"/>
      <c r="O902" s="281"/>
      <c r="P902" s="281"/>
      <c r="Q902" s="281"/>
      <c r="R902" s="281"/>
      <c r="S902" s="281"/>
      <c r="T902" s="28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83" t="s">
        <v>198</v>
      </c>
      <c r="AU902" s="283" t="s">
        <v>90</v>
      </c>
      <c r="AV902" s="14" t="s">
        <v>90</v>
      </c>
      <c r="AW902" s="14" t="s">
        <v>34</v>
      </c>
      <c r="AX902" s="14" t="s">
        <v>79</v>
      </c>
      <c r="AY902" s="283" t="s">
        <v>189</v>
      </c>
    </row>
    <row r="903" s="14" customFormat="1">
      <c r="A903" s="14"/>
      <c r="B903" s="273"/>
      <c r="C903" s="274"/>
      <c r="D903" s="259" t="s">
        <v>198</v>
      </c>
      <c r="E903" s="275" t="s">
        <v>1</v>
      </c>
      <c r="F903" s="276" t="s">
        <v>1135</v>
      </c>
      <c r="G903" s="274"/>
      <c r="H903" s="277">
        <v>2</v>
      </c>
      <c r="I903" s="278"/>
      <c r="J903" s="274"/>
      <c r="K903" s="274"/>
      <c r="L903" s="279"/>
      <c r="M903" s="280"/>
      <c r="N903" s="281"/>
      <c r="O903" s="281"/>
      <c r="P903" s="281"/>
      <c r="Q903" s="281"/>
      <c r="R903" s="281"/>
      <c r="S903" s="281"/>
      <c r="T903" s="282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83" t="s">
        <v>198</v>
      </c>
      <c r="AU903" s="283" t="s">
        <v>90</v>
      </c>
      <c r="AV903" s="14" t="s">
        <v>90</v>
      </c>
      <c r="AW903" s="14" t="s">
        <v>34</v>
      </c>
      <c r="AX903" s="14" t="s">
        <v>79</v>
      </c>
      <c r="AY903" s="283" t="s">
        <v>189</v>
      </c>
    </row>
    <row r="904" s="14" customFormat="1">
      <c r="A904" s="14"/>
      <c r="B904" s="273"/>
      <c r="C904" s="274"/>
      <c r="D904" s="259" t="s">
        <v>198</v>
      </c>
      <c r="E904" s="275" t="s">
        <v>1</v>
      </c>
      <c r="F904" s="276" t="s">
        <v>1136</v>
      </c>
      <c r="G904" s="274"/>
      <c r="H904" s="277">
        <v>1.2</v>
      </c>
      <c r="I904" s="278"/>
      <c r="J904" s="274"/>
      <c r="K904" s="274"/>
      <c r="L904" s="279"/>
      <c r="M904" s="280"/>
      <c r="N904" s="281"/>
      <c r="O904" s="281"/>
      <c r="P904" s="281"/>
      <c r="Q904" s="281"/>
      <c r="R904" s="281"/>
      <c r="S904" s="281"/>
      <c r="T904" s="282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83" t="s">
        <v>198</v>
      </c>
      <c r="AU904" s="283" t="s">
        <v>90</v>
      </c>
      <c r="AV904" s="14" t="s">
        <v>90</v>
      </c>
      <c r="AW904" s="14" t="s">
        <v>34</v>
      </c>
      <c r="AX904" s="14" t="s">
        <v>79</v>
      </c>
      <c r="AY904" s="283" t="s">
        <v>189</v>
      </c>
    </row>
    <row r="905" s="15" customFormat="1">
      <c r="A905" s="15"/>
      <c r="B905" s="284"/>
      <c r="C905" s="285"/>
      <c r="D905" s="259" t="s">
        <v>198</v>
      </c>
      <c r="E905" s="286" t="s">
        <v>1</v>
      </c>
      <c r="F905" s="287" t="s">
        <v>201</v>
      </c>
      <c r="G905" s="285"/>
      <c r="H905" s="288">
        <v>33.799999999999997</v>
      </c>
      <c r="I905" s="289"/>
      <c r="J905" s="285"/>
      <c r="K905" s="285"/>
      <c r="L905" s="290"/>
      <c r="M905" s="291"/>
      <c r="N905" s="292"/>
      <c r="O905" s="292"/>
      <c r="P905" s="292"/>
      <c r="Q905" s="292"/>
      <c r="R905" s="292"/>
      <c r="S905" s="292"/>
      <c r="T905" s="293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94" t="s">
        <v>198</v>
      </c>
      <c r="AU905" s="294" t="s">
        <v>90</v>
      </c>
      <c r="AV905" s="15" t="s">
        <v>194</v>
      </c>
      <c r="AW905" s="15" t="s">
        <v>34</v>
      </c>
      <c r="AX905" s="15" t="s">
        <v>84</v>
      </c>
      <c r="AY905" s="294" t="s">
        <v>189</v>
      </c>
    </row>
    <row r="906" s="2" customFormat="1" ht="21.75" customHeight="1">
      <c r="A906" s="39"/>
      <c r="B906" s="40"/>
      <c r="C906" s="245" t="s">
        <v>1199</v>
      </c>
      <c r="D906" s="245" t="s">
        <v>191</v>
      </c>
      <c r="E906" s="246" t="s">
        <v>1200</v>
      </c>
      <c r="F906" s="247" t="s">
        <v>1201</v>
      </c>
      <c r="G906" s="248" t="s">
        <v>418</v>
      </c>
      <c r="H906" s="249">
        <v>7</v>
      </c>
      <c r="I906" s="250"/>
      <c r="J906" s="251">
        <f>ROUND(I906*H906,2)</f>
        <v>0</v>
      </c>
      <c r="K906" s="252"/>
      <c r="L906" s="45"/>
      <c r="M906" s="253" t="s">
        <v>1</v>
      </c>
      <c r="N906" s="254" t="s">
        <v>44</v>
      </c>
      <c r="O906" s="92"/>
      <c r="P906" s="255">
        <f>O906*H906</f>
        <v>0</v>
      </c>
      <c r="Q906" s="255">
        <v>0.00076999999999999996</v>
      </c>
      <c r="R906" s="255">
        <f>Q906*H906</f>
        <v>0.0053899999999999998</v>
      </c>
      <c r="S906" s="255">
        <v>0</v>
      </c>
      <c r="T906" s="256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57" t="s">
        <v>294</v>
      </c>
      <c r="AT906" s="257" t="s">
        <v>191</v>
      </c>
      <c r="AU906" s="257" t="s">
        <v>90</v>
      </c>
      <c r="AY906" s="18" t="s">
        <v>189</v>
      </c>
      <c r="BE906" s="258">
        <f>IF(N906="základní",J906,0)</f>
        <v>0</v>
      </c>
      <c r="BF906" s="258">
        <f>IF(N906="snížená",J906,0)</f>
        <v>0</v>
      </c>
      <c r="BG906" s="258">
        <f>IF(N906="zákl. přenesená",J906,0)</f>
        <v>0</v>
      </c>
      <c r="BH906" s="258">
        <f>IF(N906="sníž. přenesená",J906,0)</f>
        <v>0</v>
      </c>
      <c r="BI906" s="258">
        <f>IF(N906="nulová",J906,0)</f>
        <v>0</v>
      </c>
      <c r="BJ906" s="18" t="s">
        <v>84</v>
      </c>
      <c r="BK906" s="258">
        <f>ROUND(I906*H906,2)</f>
        <v>0</v>
      </c>
      <c r="BL906" s="18" t="s">
        <v>294</v>
      </c>
      <c r="BM906" s="257" t="s">
        <v>1202</v>
      </c>
    </row>
    <row r="907" s="2" customFormat="1">
      <c r="A907" s="39"/>
      <c r="B907" s="40"/>
      <c r="C907" s="41"/>
      <c r="D907" s="259" t="s">
        <v>196</v>
      </c>
      <c r="E907" s="41"/>
      <c r="F907" s="260" t="s">
        <v>1203</v>
      </c>
      <c r="G907" s="41"/>
      <c r="H907" s="41"/>
      <c r="I907" s="140"/>
      <c r="J907" s="41"/>
      <c r="K907" s="41"/>
      <c r="L907" s="45"/>
      <c r="M907" s="261"/>
      <c r="N907" s="262"/>
      <c r="O907" s="92"/>
      <c r="P907" s="92"/>
      <c r="Q907" s="92"/>
      <c r="R907" s="92"/>
      <c r="S907" s="92"/>
      <c r="T907" s="93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T907" s="18" t="s">
        <v>196</v>
      </c>
      <c r="AU907" s="18" t="s">
        <v>90</v>
      </c>
    </row>
    <row r="908" s="13" customFormat="1">
      <c r="A908" s="13"/>
      <c r="B908" s="263"/>
      <c r="C908" s="264"/>
      <c r="D908" s="259" t="s">
        <v>198</v>
      </c>
      <c r="E908" s="265" t="s">
        <v>1</v>
      </c>
      <c r="F908" s="266" t="s">
        <v>1204</v>
      </c>
      <c r="G908" s="264"/>
      <c r="H908" s="265" t="s">
        <v>1</v>
      </c>
      <c r="I908" s="267"/>
      <c r="J908" s="264"/>
      <c r="K908" s="264"/>
      <c r="L908" s="268"/>
      <c r="M908" s="269"/>
      <c r="N908" s="270"/>
      <c r="O908" s="270"/>
      <c r="P908" s="270"/>
      <c r="Q908" s="270"/>
      <c r="R908" s="270"/>
      <c r="S908" s="270"/>
      <c r="T908" s="271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72" t="s">
        <v>198</v>
      </c>
      <c r="AU908" s="272" t="s">
        <v>90</v>
      </c>
      <c r="AV908" s="13" t="s">
        <v>84</v>
      </c>
      <c r="AW908" s="13" t="s">
        <v>34</v>
      </c>
      <c r="AX908" s="13" t="s">
        <v>79</v>
      </c>
      <c r="AY908" s="272" t="s">
        <v>189</v>
      </c>
    </row>
    <row r="909" s="14" customFormat="1">
      <c r="A909" s="14"/>
      <c r="B909" s="273"/>
      <c r="C909" s="274"/>
      <c r="D909" s="259" t="s">
        <v>198</v>
      </c>
      <c r="E909" s="275" t="s">
        <v>1</v>
      </c>
      <c r="F909" s="276" t="s">
        <v>1205</v>
      </c>
      <c r="G909" s="274"/>
      <c r="H909" s="277">
        <v>7</v>
      </c>
      <c r="I909" s="278"/>
      <c r="J909" s="274"/>
      <c r="K909" s="274"/>
      <c r="L909" s="279"/>
      <c r="M909" s="280"/>
      <c r="N909" s="281"/>
      <c r="O909" s="281"/>
      <c r="P909" s="281"/>
      <c r="Q909" s="281"/>
      <c r="R909" s="281"/>
      <c r="S909" s="281"/>
      <c r="T909" s="282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83" t="s">
        <v>198</v>
      </c>
      <c r="AU909" s="283" t="s">
        <v>90</v>
      </c>
      <c r="AV909" s="14" t="s">
        <v>90</v>
      </c>
      <c r="AW909" s="14" t="s">
        <v>34</v>
      </c>
      <c r="AX909" s="14" t="s">
        <v>79</v>
      </c>
      <c r="AY909" s="283" t="s">
        <v>189</v>
      </c>
    </row>
    <row r="910" s="15" customFormat="1">
      <c r="A910" s="15"/>
      <c r="B910" s="284"/>
      <c r="C910" s="285"/>
      <c r="D910" s="259" t="s">
        <v>198</v>
      </c>
      <c r="E910" s="286" t="s">
        <v>1</v>
      </c>
      <c r="F910" s="287" t="s">
        <v>201</v>
      </c>
      <c r="G910" s="285"/>
      <c r="H910" s="288">
        <v>7</v>
      </c>
      <c r="I910" s="289"/>
      <c r="J910" s="285"/>
      <c r="K910" s="285"/>
      <c r="L910" s="290"/>
      <c r="M910" s="291"/>
      <c r="N910" s="292"/>
      <c r="O910" s="292"/>
      <c r="P910" s="292"/>
      <c r="Q910" s="292"/>
      <c r="R910" s="292"/>
      <c r="S910" s="292"/>
      <c r="T910" s="293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94" t="s">
        <v>198</v>
      </c>
      <c r="AU910" s="294" t="s">
        <v>90</v>
      </c>
      <c r="AV910" s="15" t="s">
        <v>194</v>
      </c>
      <c r="AW910" s="15" t="s">
        <v>34</v>
      </c>
      <c r="AX910" s="15" t="s">
        <v>84</v>
      </c>
      <c r="AY910" s="294" t="s">
        <v>189</v>
      </c>
    </row>
    <row r="911" s="2" customFormat="1" ht="16.5" customHeight="1">
      <c r="A911" s="39"/>
      <c r="B911" s="40"/>
      <c r="C911" s="245" t="s">
        <v>1206</v>
      </c>
      <c r="D911" s="245" t="s">
        <v>191</v>
      </c>
      <c r="E911" s="246" t="s">
        <v>1207</v>
      </c>
      <c r="F911" s="247" t="s">
        <v>1208</v>
      </c>
      <c r="G911" s="248" t="s">
        <v>418</v>
      </c>
      <c r="H911" s="249">
        <v>64.400000000000006</v>
      </c>
      <c r="I911" s="250"/>
      <c r="J911" s="251">
        <f>ROUND(I911*H911,2)</f>
        <v>0</v>
      </c>
      <c r="K911" s="252"/>
      <c r="L911" s="45"/>
      <c r="M911" s="253" t="s">
        <v>1</v>
      </c>
      <c r="N911" s="254" t="s">
        <v>44</v>
      </c>
      <c r="O911" s="92"/>
      <c r="P911" s="255">
        <f>O911*H911</f>
        <v>0</v>
      </c>
      <c r="Q911" s="255">
        <v>0.00089999999999999998</v>
      </c>
      <c r="R911" s="255">
        <f>Q911*H911</f>
        <v>0.057960000000000005</v>
      </c>
      <c r="S911" s="255">
        <v>0</v>
      </c>
      <c r="T911" s="256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57" t="s">
        <v>294</v>
      </c>
      <c r="AT911" s="257" t="s">
        <v>191</v>
      </c>
      <c r="AU911" s="257" t="s">
        <v>90</v>
      </c>
      <c r="AY911" s="18" t="s">
        <v>189</v>
      </c>
      <c r="BE911" s="258">
        <f>IF(N911="základní",J911,0)</f>
        <v>0</v>
      </c>
      <c r="BF911" s="258">
        <f>IF(N911="snížená",J911,0)</f>
        <v>0</v>
      </c>
      <c r="BG911" s="258">
        <f>IF(N911="zákl. přenesená",J911,0)</f>
        <v>0</v>
      </c>
      <c r="BH911" s="258">
        <f>IF(N911="sníž. přenesená",J911,0)</f>
        <v>0</v>
      </c>
      <c r="BI911" s="258">
        <f>IF(N911="nulová",J911,0)</f>
        <v>0</v>
      </c>
      <c r="BJ911" s="18" t="s">
        <v>84</v>
      </c>
      <c r="BK911" s="258">
        <f>ROUND(I911*H911,2)</f>
        <v>0</v>
      </c>
      <c r="BL911" s="18" t="s">
        <v>294</v>
      </c>
      <c r="BM911" s="257" t="s">
        <v>1209</v>
      </c>
    </row>
    <row r="912" s="2" customFormat="1">
      <c r="A912" s="39"/>
      <c r="B912" s="40"/>
      <c r="C912" s="41"/>
      <c r="D912" s="259" t="s">
        <v>196</v>
      </c>
      <c r="E912" s="41"/>
      <c r="F912" s="260" t="s">
        <v>1210</v>
      </c>
      <c r="G912" s="41"/>
      <c r="H912" s="41"/>
      <c r="I912" s="140"/>
      <c r="J912" s="41"/>
      <c r="K912" s="41"/>
      <c r="L912" s="45"/>
      <c r="M912" s="261"/>
      <c r="N912" s="262"/>
      <c r="O912" s="92"/>
      <c r="P912" s="92"/>
      <c r="Q912" s="92"/>
      <c r="R912" s="92"/>
      <c r="S912" s="92"/>
      <c r="T912" s="93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196</v>
      </c>
      <c r="AU912" s="18" t="s">
        <v>90</v>
      </c>
    </row>
    <row r="913" s="14" customFormat="1">
      <c r="A913" s="14"/>
      <c r="B913" s="273"/>
      <c r="C913" s="274"/>
      <c r="D913" s="259" t="s">
        <v>198</v>
      </c>
      <c r="E913" s="275" t="s">
        <v>1</v>
      </c>
      <c r="F913" s="276" t="s">
        <v>1211</v>
      </c>
      <c r="G913" s="274"/>
      <c r="H913" s="277">
        <v>64.400000000000006</v>
      </c>
      <c r="I913" s="278"/>
      <c r="J913" s="274"/>
      <c r="K913" s="274"/>
      <c r="L913" s="279"/>
      <c r="M913" s="280"/>
      <c r="N913" s="281"/>
      <c r="O913" s="281"/>
      <c r="P913" s="281"/>
      <c r="Q913" s="281"/>
      <c r="R913" s="281"/>
      <c r="S913" s="281"/>
      <c r="T913" s="282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83" t="s">
        <v>198</v>
      </c>
      <c r="AU913" s="283" t="s">
        <v>90</v>
      </c>
      <c r="AV913" s="14" t="s">
        <v>90</v>
      </c>
      <c r="AW913" s="14" t="s">
        <v>34</v>
      </c>
      <c r="AX913" s="14" t="s">
        <v>79</v>
      </c>
      <c r="AY913" s="283" t="s">
        <v>189</v>
      </c>
    </row>
    <row r="914" s="15" customFormat="1">
      <c r="A914" s="15"/>
      <c r="B914" s="284"/>
      <c r="C914" s="285"/>
      <c r="D914" s="259" t="s">
        <v>198</v>
      </c>
      <c r="E914" s="286" t="s">
        <v>1</v>
      </c>
      <c r="F914" s="287" t="s">
        <v>201</v>
      </c>
      <c r="G914" s="285"/>
      <c r="H914" s="288">
        <v>64.400000000000006</v>
      </c>
      <c r="I914" s="289"/>
      <c r="J914" s="285"/>
      <c r="K914" s="285"/>
      <c r="L914" s="290"/>
      <c r="M914" s="291"/>
      <c r="N914" s="292"/>
      <c r="O914" s="292"/>
      <c r="P914" s="292"/>
      <c r="Q914" s="292"/>
      <c r="R914" s="292"/>
      <c r="S914" s="292"/>
      <c r="T914" s="293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94" t="s">
        <v>198</v>
      </c>
      <c r="AU914" s="294" t="s">
        <v>90</v>
      </c>
      <c r="AV914" s="15" t="s">
        <v>194</v>
      </c>
      <c r="AW914" s="15" t="s">
        <v>34</v>
      </c>
      <c r="AX914" s="15" t="s">
        <v>84</v>
      </c>
      <c r="AY914" s="294" t="s">
        <v>189</v>
      </c>
    </row>
    <row r="915" s="2" customFormat="1" ht="21.75" customHeight="1">
      <c r="A915" s="39"/>
      <c r="B915" s="40"/>
      <c r="C915" s="245" t="s">
        <v>1212</v>
      </c>
      <c r="D915" s="245" t="s">
        <v>191</v>
      </c>
      <c r="E915" s="246" t="s">
        <v>1213</v>
      </c>
      <c r="F915" s="247" t="s">
        <v>1214</v>
      </c>
      <c r="G915" s="248" t="s">
        <v>260</v>
      </c>
      <c r="H915" s="249">
        <v>4</v>
      </c>
      <c r="I915" s="250"/>
      <c r="J915" s="251">
        <f>ROUND(I915*H915,2)</f>
        <v>0</v>
      </c>
      <c r="K915" s="252"/>
      <c r="L915" s="45"/>
      <c r="M915" s="253" t="s">
        <v>1</v>
      </c>
      <c r="N915" s="254" t="s">
        <v>44</v>
      </c>
      <c r="O915" s="92"/>
      <c r="P915" s="255">
        <f>O915*H915</f>
        <v>0</v>
      </c>
      <c r="Q915" s="255">
        <v>0.00031</v>
      </c>
      <c r="R915" s="255">
        <f>Q915*H915</f>
        <v>0.00124</v>
      </c>
      <c r="S915" s="255">
        <v>0</v>
      </c>
      <c r="T915" s="256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57" t="s">
        <v>294</v>
      </c>
      <c r="AT915" s="257" t="s">
        <v>191</v>
      </c>
      <c r="AU915" s="257" t="s">
        <v>90</v>
      </c>
      <c r="AY915" s="18" t="s">
        <v>189</v>
      </c>
      <c r="BE915" s="258">
        <f>IF(N915="základní",J915,0)</f>
        <v>0</v>
      </c>
      <c r="BF915" s="258">
        <f>IF(N915="snížená",J915,0)</f>
        <v>0</v>
      </c>
      <c r="BG915" s="258">
        <f>IF(N915="zákl. přenesená",J915,0)</f>
        <v>0</v>
      </c>
      <c r="BH915" s="258">
        <f>IF(N915="sníž. přenesená",J915,0)</f>
        <v>0</v>
      </c>
      <c r="BI915" s="258">
        <f>IF(N915="nulová",J915,0)</f>
        <v>0</v>
      </c>
      <c r="BJ915" s="18" t="s">
        <v>84</v>
      </c>
      <c r="BK915" s="258">
        <f>ROUND(I915*H915,2)</f>
        <v>0</v>
      </c>
      <c r="BL915" s="18" t="s">
        <v>294</v>
      </c>
      <c r="BM915" s="257" t="s">
        <v>1215</v>
      </c>
    </row>
    <row r="916" s="2" customFormat="1">
      <c r="A916" s="39"/>
      <c r="B916" s="40"/>
      <c r="C916" s="41"/>
      <c r="D916" s="259" t="s">
        <v>196</v>
      </c>
      <c r="E916" s="41"/>
      <c r="F916" s="260" t="s">
        <v>1216</v>
      </c>
      <c r="G916" s="41"/>
      <c r="H916" s="41"/>
      <c r="I916" s="140"/>
      <c r="J916" s="41"/>
      <c r="K916" s="41"/>
      <c r="L916" s="45"/>
      <c r="M916" s="261"/>
      <c r="N916" s="262"/>
      <c r="O916" s="92"/>
      <c r="P916" s="92"/>
      <c r="Q916" s="92"/>
      <c r="R916" s="92"/>
      <c r="S916" s="92"/>
      <c r="T916" s="93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196</v>
      </c>
      <c r="AU916" s="18" t="s">
        <v>90</v>
      </c>
    </row>
    <row r="917" s="2" customFormat="1" ht="21.75" customHeight="1">
      <c r="A917" s="39"/>
      <c r="B917" s="40"/>
      <c r="C917" s="245" t="s">
        <v>1217</v>
      </c>
      <c r="D917" s="245" t="s">
        <v>191</v>
      </c>
      <c r="E917" s="246" t="s">
        <v>1218</v>
      </c>
      <c r="F917" s="247" t="s">
        <v>1219</v>
      </c>
      <c r="G917" s="248" t="s">
        <v>260</v>
      </c>
      <c r="H917" s="249">
        <v>3</v>
      </c>
      <c r="I917" s="250"/>
      <c r="J917" s="251">
        <f>ROUND(I917*H917,2)</f>
        <v>0</v>
      </c>
      <c r="K917" s="252"/>
      <c r="L917" s="45"/>
      <c r="M917" s="253" t="s">
        <v>1</v>
      </c>
      <c r="N917" s="254" t="s">
        <v>44</v>
      </c>
      <c r="O917" s="92"/>
      <c r="P917" s="255">
        <f>O917*H917</f>
        <v>0</v>
      </c>
      <c r="Q917" s="255">
        <v>0.00019000000000000001</v>
      </c>
      <c r="R917" s="255">
        <f>Q917*H917</f>
        <v>0.00056999999999999998</v>
      </c>
      <c r="S917" s="255">
        <v>0</v>
      </c>
      <c r="T917" s="256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57" t="s">
        <v>294</v>
      </c>
      <c r="AT917" s="257" t="s">
        <v>191</v>
      </c>
      <c r="AU917" s="257" t="s">
        <v>90</v>
      </c>
      <c r="AY917" s="18" t="s">
        <v>189</v>
      </c>
      <c r="BE917" s="258">
        <f>IF(N917="základní",J917,0)</f>
        <v>0</v>
      </c>
      <c r="BF917" s="258">
        <f>IF(N917="snížená",J917,0)</f>
        <v>0</v>
      </c>
      <c r="BG917" s="258">
        <f>IF(N917="zákl. přenesená",J917,0)</f>
        <v>0</v>
      </c>
      <c r="BH917" s="258">
        <f>IF(N917="sníž. přenesená",J917,0)</f>
        <v>0</v>
      </c>
      <c r="BI917" s="258">
        <f>IF(N917="nulová",J917,0)</f>
        <v>0</v>
      </c>
      <c r="BJ917" s="18" t="s">
        <v>84</v>
      </c>
      <c r="BK917" s="258">
        <f>ROUND(I917*H917,2)</f>
        <v>0</v>
      </c>
      <c r="BL917" s="18" t="s">
        <v>294</v>
      </c>
      <c r="BM917" s="257" t="s">
        <v>1220</v>
      </c>
    </row>
    <row r="918" s="2" customFormat="1">
      <c r="A918" s="39"/>
      <c r="B918" s="40"/>
      <c r="C918" s="41"/>
      <c r="D918" s="259" t="s">
        <v>196</v>
      </c>
      <c r="E918" s="41"/>
      <c r="F918" s="260" t="s">
        <v>1221</v>
      </c>
      <c r="G918" s="41"/>
      <c r="H918" s="41"/>
      <c r="I918" s="140"/>
      <c r="J918" s="41"/>
      <c r="K918" s="41"/>
      <c r="L918" s="45"/>
      <c r="M918" s="261"/>
      <c r="N918" s="262"/>
      <c r="O918" s="92"/>
      <c r="P918" s="92"/>
      <c r="Q918" s="92"/>
      <c r="R918" s="92"/>
      <c r="S918" s="92"/>
      <c r="T918" s="93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T918" s="18" t="s">
        <v>196</v>
      </c>
      <c r="AU918" s="18" t="s">
        <v>90</v>
      </c>
    </row>
    <row r="919" s="2" customFormat="1" ht="21.75" customHeight="1">
      <c r="A919" s="39"/>
      <c r="B919" s="40"/>
      <c r="C919" s="245" t="s">
        <v>1222</v>
      </c>
      <c r="D919" s="245" t="s">
        <v>191</v>
      </c>
      <c r="E919" s="246" t="s">
        <v>1223</v>
      </c>
      <c r="F919" s="247" t="s">
        <v>1224</v>
      </c>
      <c r="G919" s="248" t="s">
        <v>418</v>
      </c>
      <c r="H919" s="249">
        <v>21.600000000000001</v>
      </c>
      <c r="I919" s="250"/>
      <c r="J919" s="251">
        <f>ROUND(I919*H919,2)</f>
        <v>0</v>
      </c>
      <c r="K919" s="252"/>
      <c r="L919" s="45"/>
      <c r="M919" s="253" t="s">
        <v>1</v>
      </c>
      <c r="N919" s="254" t="s">
        <v>44</v>
      </c>
      <c r="O919" s="92"/>
      <c r="P919" s="255">
        <f>O919*H919</f>
        <v>0</v>
      </c>
      <c r="Q919" s="255">
        <v>0.0013799999999999999</v>
      </c>
      <c r="R919" s="255">
        <f>Q919*H919</f>
        <v>0.029808000000000001</v>
      </c>
      <c r="S919" s="255">
        <v>0</v>
      </c>
      <c r="T919" s="256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57" t="s">
        <v>294</v>
      </c>
      <c r="AT919" s="257" t="s">
        <v>191</v>
      </c>
      <c r="AU919" s="257" t="s">
        <v>90</v>
      </c>
      <c r="AY919" s="18" t="s">
        <v>189</v>
      </c>
      <c r="BE919" s="258">
        <f>IF(N919="základní",J919,0)</f>
        <v>0</v>
      </c>
      <c r="BF919" s="258">
        <f>IF(N919="snížená",J919,0)</f>
        <v>0</v>
      </c>
      <c r="BG919" s="258">
        <f>IF(N919="zákl. přenesená",J919,0)</f>
        <v>0</v>
      </c>
      <c r="BH919" s="258">
        <f>IF(N919="sníž. přenesená",J919,0)</f>
        <v>0</v>
      </c>
      <c r="BI919" s="258">
        <f>IF(N919="nulová",J919,0)</f>
        <v>0</v>
      </c>
      <c r="BJ919" s="18" t="s">
        <v>84</v>
      </c>
      <c r="BK919" s="258">
        <f>ROUND(I919*H919,2)</f>
        <v>0</v>
      </c>
      <c r="BL919" s="18" t="s">
        <v>294</v>
      </c>
      <c r="BM919" s="257" t="s">
        <v>1225</v>
      </c>
    </row>
    <row r="920" s="2" customFormat="1">
      <c r="A920" s="39"/>
      <c r="B920" s="40"/>
      <c r="C920" s="41"/>
      <c r="D920" s="259" t="s">
        <v>196</v>
      </c>
      <c r="E920" s="41"/>
      <c r="F920" s="260" t="s">
        <v>1226</v>
      </c>
      <c r="G920" s="41"/>
      <c r="H920" s="41"/>
      <c r="I920" s="140"/>
      <c r="J920" s="41"/>
      <c r="K920" s="41"/>
      <c r="L920" s="45"/>
      <c r="M920" s="261"/>
      <c r="N920" s="262"/>
      <c r="O920" s="92"/>
      <c r="P920" s="92"/>
      <c r="Q920" s="92"/>
      <c r="R920" s="92"/>
      <c r="S920" s="92"/>
      <c r="T920" s="93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196</v>
      </c>
      <c r="AU920" s="18" t="s">
        <v>90</v>
      </c>
    </row>
    <row r="921" s="14" customFormat="1">
      <c r="A921" s="14"/>
      <c r="B921" s="273"/>
      <c r="C921" s="274"/>
      <c r="D921" s="259" t="s">
        <v>198</v>
      </c>
      <c r="E921" s="275" t="s">
        <v>1</v>
      </c>
      <c r="F921" s="276" t="s">
        <v>1227</v>
      </c>
      <c r="G921" s="274"/>
      <c r="H921" s="277">
        <v>21.600000000000001</v>
      </c>
      <c r="I921" s="278"/>
      <c r="J921" s="274"/>
      <c r="K921" s="274"/>
      <c r="L921" s="279"/>
      <c r="M921" s="280"/>
      <c r="N921" s="281"/>
      <c r="O921" s="281"/>
      <c r="P921" s="281"/>
      <c r="Q921" s="281"/>
      <c r="R921" s="281"/>
      <c r="S921" s="281"/>
      <c r="T921" s="282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83" t="s">
        <v>198</v>
      </c>
      <c r="AU921" s="283" t="s">
        <v>90</v>
      </c>
      <c r="AV921" s="14" t="s">
        <v>90</v>
      </c>
      <c r="AW921" s="14" t="s">
        <v>34</v>
      </c>
      <c r="AX921" s="14" t="s">
        <v>79</v>
      </c>
      <c r="AY921" s="283" t="s">
        <v>189</v>
      </c>
    </row>
    <row r="922" s="15" customFormat="1">
      <c r="A922" s="15"/>
      <c r="B922" s="284"/>
      <c r="C922" s="285"/>
      <c r="D922" s="259" t="s">
        <v>198</v>
      </c>
      <c r="E922" s="286" t="s">
        <v>1</v>
      </c>
      <c r="F922" s="287" t="s">
        <v>201</v>
      </c>
      <c r="G922" s="285"/>
      <c r="H922" s="288">
        <v>21.600000000000001</v>
      </c>
      <c r="I922" s="289"/>
      <c r="J922" s="285"/>
      <c r="K922" s="285"/>
      <c r="L922" s="290"/>
      <c r="M922" s="291"/>
      <c r="N922" s="292"/>
      <c r="O922" s="292"/>
      <c r="P922" s="292"/>
      <c r="Q922" s="292"/>
      <c r="R922" s="292"/>
      <c r="S922" s="292"/>
      <c r="T922" s="293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94" t="s">
        <v>198</v>
      </c>
      <c r="AU922" s="294" t="s">
        <v>90</v>
      </c>
      <c r="AV922" s="15" t="s">
        <v>194</v>
      </c>
      <c r="AW922" s="15" t="s">
        <v>34</v>
      </c>
      <c r="AX922" s="15" t="s">
        <v>84</v>
      </c>
      <c r="AY922" s="294" t="s">
        <v>189</v>
      </c>
    </row>
    <row r="923" s="2" customFormat="1" ht="21.75" customHeight="1">
      <c r="A923" s="39"/>
      <c r="B923" s="40"/>
      <c r="C923" s="245" t="s">
        <v>1228</v>
      </c>
      <c r="D923" s="245" t="s">
        <v>191</v>
      </c>
      <c r="E923" s="246" t="s">
        <v>1229</v>
      </c>
      <c r="F923" s="247" t="s">
        <v>1230</v>
      </c>
      <c r="G923" s="248" t="s">
        <v>827</v>
      </c>
      <c r="H923" s="307"/>
      <c r="I923" s="250"/>
      <c r="J923" s="251">
        <f>ROUND(I923*H923,2)</f>
        <v>0</v>
      </c>
      <c r="K923" s="252"/>
      <c r="L923" s="45"/>
      <c r="M923" s="253" t="s">
        <v>1</v>
      </c>
      <c r="N923" s="254" t="s">
        <v>44</v>
      </c>
      <c r="O923" s="92"/>
      <c r="P923" s="255">
        <f>O923*H923</f>
        <v>0</v>
      </c>
      <c r="Q923" s="255">
        <v>0</v>
      </c>
      <c r="R923" s="255">
        <f>Q923*H923</f>
        <v>0</v>
      </c>
      <c r="S923" s="255">
        <v>0</v>
      </c>
      <c r="T923" s="256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57" t="s">
        <v>294</v>
      </c>
      <c r="AT923" s="257" t="s">
        <v>191</v>
      </c>
      <c r="AU923" s="257" t="s">
        <v>90</v>
      </c>
      <c r="AY923" s="18" t="s">
        <v>189</v>
      </c>
      <c r="BE923" s="258">
        <f>IF(N923="základní",J923,0)</f>
        <v>0</v>
      </c>
      <c r="BF923" s="258">
        <f>IF(N923="snížená",J923,0)</f>
        <v>0</v>
      </c>
      <c r="BG923" s="258">
        <f>IF(N923="zákl. přenesená",J923,0)</f>
        <v>0</v>
      </c>
      <c r="BH923" s="258">
        <f>IF(N923="sníž. přenesená",J923,0)</f>
        <v>0</v>
      </c>
      <c r="BI923" s="258">
        <f>IF(N923="nulová",J923,0)</f>
        <v>0</v>
      </c>
      <c r="BJ923" s="18" t="s">
        <v>84</v>
      </c>
      <c r="BK923" s="258">
        <f>ROUND(I923*H923,2)</f>
        <v>0</v>
      </c>
      <c r="BL923" s="18" t="s">
        <v>294</v>
      </c>
      <c r="BM923" s="257" t="s">
        <v>1231</v>
      </c>
    </row>
    <row r="924" s="2" customFormat="1">
      <c r="A924" s="39"/>
      <c r="B924" s="40"/>
      <c r="C924" s="41"/>
      <c r="D924" s="259" t="s">
        <v>196</v>
      </c>
      <c r="E924" s="41"/>
      <c r="F924" s="260" t="s">
        <v>1232</v>
      </c>
      <c r="G924" s="41"/>
      <c r="H924" s="41"/>
      <c r="I924" s="140"/>
      <c r="J924" s="41"/>
      <c r="K924" s="41"/>
      <c r="L924" s="45"/>
      <c r="M924" s="261"/>
      <c r="N924" s="262"/>
      <c r="O924" s="92"/>
      <c r="P924" s="92"/>
      <c r="Q924" s="92"/>
      <c r="R924" s="92"/>
      <c r="S924" s="92"/>
      <c r="T924" s="93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196</v>
      </c>
      <c r="AU924" s="18" t="s">
        <v>90</v>
      </c>
    </row>
    <row r="925" s="12" customFormat="1" ht="22.8" customHeight="1">
      <c r="A925" s="12"/>
      <c r="B925" s="229"/>
      <c r="C925" s="230"/>
      <c r="D925" s="231" t="s">
        <v>78</v>
      </c>
      <c r="E925" s="243" t="s">
        <v>1233</v>
      </c>
      <c r="F925" s="243" t="s">
        <v>1234</v>
      </c>
      <c r="G925" s="230"/>
      <c r="H925" s="230"/>
      <c r="I925" s="233"/>
      <c r="J925" s="244">
        <f>BK925</f>
        <v>0</v>
      </c>
      <c r="K925" s="230"/>
      <c r="L925" s="235"/>
      <c r="M925" s="236"/>
      <c r="N925" s="237"/>
      <c r="O925" s="237"/>
      <c r="P925" s="238">
        <f>SUM(P926:P952)</f>
        <v>0</v>
      </c>
      <c r="Q925" s="237"/>
      <c r="R925" s="238">
        <f>SUM(R926:R952)</f>
        <v>0.065456160000000013</v>
      </c>
      <c r="S925" s="237"/>
      <c r="T925" s="239">
        <f>SUM(T926:T952)</f>
        <v>1.1132279999999999</v>
      </c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R925" s="240" t="s">
        <v>90</v>
      </c>
      <c r="AT925" s="241" t="s">
        <v>78</v>
      </c>
      <c r="AU925" s="241" t="s">
        <v>84</v>
      </c>
      <c r="AY925" s="240" t="s">
        <v>189</v>
      </c>
      <c r="BK925" s="242">
        <f>SUM(BK926:BK952)</f>
        <v>0</v>
      </c>
    </row>
    <row r="926" s="2" customFormat="1" ht="16.5" customHeight="1">
      <c r="A926" s="39"/>
      <c r="B926" s="40"/>
      <c r="C926" s="245" t="s">
        <v>1235</v>
      </c>
      <c r="D926" s="245" t="s">
        <v>191</v>
      </c>
      <c r="E926" s="246" t="s">
        <v>1236</v>
      </c>
      <c r="F926" s="247" t="s">
        <v>1237</v>
      </c>
      <c r="G926" s="248" t="s">
        <v>88</v>
      </c>
      <c r="H926" s="249">
        <v>115.59999999999999</v>
      </c>
      <c r="I926" s="250"/>
      <c r="J926" s="251">
        <f>ROUND(I926*H926,2)</f>
        <v>0</v>
      </c>
      <c r="K926" s="252"/>
      <c r="L926" s="45"/>
      <c r="M926" s="253" t="s">
        <v>1</v>
      </c>
      <c r="N926" s="254" t="s">
        <v>44</v>
      </c>
      <c r="O926" s="92"/>
      <c r="P926" s="255">
        <f>O926*H926</f>
        <v>0</v>
      </c>
      <c r="Q926" s="255">
        <v>0</v>
      </c>
      <c r="R926" s="255">
        <f>Q926*H926</f>
        <v>0</v>
      </c>
      <c r="S926" s="255">
        <v>0.0094999999999999998</v>
      </c>
      <c r="T926" s="256">
        <f>S926*H926</f>
        <v>1.0981999999999998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57" t="s">
        <v>294</v>
      </c>
      <c r="AT926" s="257" t="s">
        <v>191</v>
      </c>
      <c r="AU926" s="257" t="s">
        <v>90</v>
      </c>
      <c r="AY926" s="18" t="s">
        <v>189</v>
      </c>
      <c r="BE926" s="258">
        <f>IF(N926="základní",J926,0)</f>
        <v>0</v>
      </c>
      <c r="BF926" s="258">
        <f>IF(N926="snížená",J926,0)</f>
        <v>0</v>
      </c>
      <c r="BG926" s="258">
        <f>IF(N926="zákl. přenesená",J926,0)</f>
        <v>0</v>
      </c>
      <c r="BH926" s="258">
        <f>IF(N926="sníž. přenesená",J926,0)</f>
        <v>0</v>
      </c>
      <c r="BI926" s="258">
        <f>IF(N926="nulová",J926,0)</f>
        <v>0</v>
      </c>
      <c r="BJ926" s="18" t="s">
        <v>84</v>
      </c>
      <c r="BK926" s="258">
        <f>ROUND(I926*H926,2)</f>
        <v>0</v>
      </c>
      <c r="BL926" s="18" t="s">
        <v>294</v>
      </c>
      <c r="BM926" s="257" t="s">
        <v>1238</v>
      </c>
    </row>
    <row r="927" s="2" customFormat="1">
      <c r="A927" s="39"/>
      <c r="B927" s="40"/>
      <c r="C927" s="41"/>
      <c r="D927" s="259" t="s">
        <v>196</v>
      </c>
      <c r="E927" s="41"/>
      <c r="F927" s="260" t="s">
        <v>1239</v>
      </c>
      <c r="G927" s="41"/>
      <c r="H927" s="41"/>
      <c r="I927" s="140"/>
      <c r="J927" s="41"/>
      <c r="K927" s="41"/>
      <c r="L927" s="45"/>
      <c r="M927" s="261"/>
      <c r="N927" s="262"/>
      <c r="O927" s="92"/>
      <c r="P927" s="92"/>
      <c r="Q927" s="92"/>
      <c r="R927" s="92"/>
      <c r="S927" s="92"/>
      <c r="T927" s="93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196</v>
      </c>
      <c r="AU927" s="18" t="s">
        <v>90</v>
      </c>
    </row>
    <row r="928" s="14" customFormat="1">
      <c r="A928" s="14"/>
      <c r="B928" s="273"/>
      <c r="C928" s="274"/>
      <c r="D928" s="259" t="s">
        <v>198</v>
      </c>
      <c r="E928" s="275" t="s">
        <v>1</v>
      </c>
      <c r="F928" s="276" t="s">
        <v>1240</v>
      </c>
      <c r="G928" s="274"/>
      <c r="H928" s="277">
        <v>115.59999999999999</v>
      </c>
      <c r="I928" s="278"/>
      <c r="J928" s="274"/>
      <c r="K928" s="274"/>
      <c r="L928" s="279"/>
      <c r="M928" s="280"/>
      <c r="N928" s="281"/>
      <c r="O928" s="281"/>
      <c r="P928" s="281"/>
      <c r="Q928" s="281"/>
      <c r="R928" s="281"/>
      <c r="S928" s="281"/>
      <c r="T928" s="282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83" t="s">
        <v>198</v>
      </c>
      <c r="AU928" s="283" t="s">
        <v>90</v>
      </c>
      <c r="AV928" s="14" t="s">
        <v>90</v>
      </c>
      <c r="AW928" s="14" t="s">
        <v>34</v>
      </c>
      <c r="AX928" s="14" t="s">
        <v>79</v>
      </c>
      <c r="AY928" s="283" t="s">
        <v>189</v>
      </c>
    </row>
    <row r="929" s="15" customFormat="1">
      <c r="A929" s="15"/>
      <c r="B929" s="284"/>
      <c r="C929" s="285"/>
      <c r="D929" s="259" t="s">
        <v>198</v>
      </c>
      <c r="E929" s="286" t="s">
        <v>1</v>
      </c>
      <c r="F929" s="287" t="s">
        <v>201</v>
      </c>
      <c r="G929" s="285"/>
      <c r="H929" s="288">
        <v>115.59999999999999</v>
      </c>
      <c r="I929" s="289"/>
      <c r="J929" s="285"/>
      <c r="K929" s="285"/>
      <c r="L929" s="290"/>
      <c r="M929" s="291"/>
      <c r="N929" s="292"/>
      <c r="O929" s="292"/>
      <c r="P929" s="292"/>
      <c r="Q929" s="292"/>
      <c r="R929" s="292"/>
      <c r="S929" s="292"/>
      <c r="T929" s="293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94" t="s">
        <v>198</v>
      </c>
      <c r="AU929" s="294" t="s">
        <v>90</v>
      </c>
      <c r="AV929" s="15" t="s">
        <v>194</v>
      </c>
      <c r="AW929" s="15" t="s">
        <v>34</v>
      </c>
      <c r="AX929" s="15" t="s">
        <v>84</v>
      </c>
      <c r="AY929" s="294" t="s">
        <v>189</v>
      </c>
    </row>
    <row r="930" s="2" customFormat="1" ht="21.75" customHeight="1">
      <c r="A930" s="39"/>
      <c r="B930" s="40"/>
      <c r="C930" s="245" t="s">
        <v>1241</v>
      </c>
      <c r="D930" s="245" t="s">
        <v>191</v>
      </c>
      <c r="E930" s="246" t="s">
        <v>1242</v>
      </c>
      <c r="F930" s="247" t="s">
        <v>1243</v>
      </c>
      <c r="G930" s="248" t="s">
        <v>418</v>
      </c>
      <c r="H930" s="249">
        <v>36</v>
      </c>
      <c r="I930" s="250"/>
      <c r="J930" s="251">
        <f>ROUND(I930*H930,2)</f>
        <v>0</v>
      </c>
      <c r="K930" s="252"/>
      <c r="L930" s="45"/>
      <c r="M930" s="253" t="s">
        <v>1</v>
      </c>
      <c r="N930" s="254" t="s">
        <v>44</v>
      </c>
      <c r="O930" s="92"/>
      <c r="P930" s="255">
        <f>O930*H930</f>
        <v>0</v>
      </c>
      <c r="Q930" s="255">
        <v>0</v>
      </c>
      <c r="R930" s="255">
        <f>Q930*H930</f>
        <v>0</v>
      </c>
      <c r="S930" s="255">
        <v>0</v>
      </c>
      <c r="T930" s="256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57" t="s">
        <v>294</v>
      </c>
      <c r="AT930" s="257" t="s">
        <v>191</v>
      </c>
      <c r="AU930" s="257" t="s">
        <v>90</v>
      </c>
      <c r="AY930" s="18" t="s">
        <v>189</v>
      </c>
      <c r="BE930" s="258">
        <f>IF(N930="základní",J930,0)</f>
        <v>0</v>
      </c>
      <c r="BF930" s="258">
        <f>IF(N930="snížená",J930,0)</f>
        <v>0</v>
      </c>
      <c r="BG930" s="258">
        <f>IF(N930="zákl. přenesená",J930,0)</f>
        <v>0</v>
      </c>
      <c r="BH930" s="258">
        <f>IF(N930="sníž. přenesená",J930,0)</f>
        <v>0</v>
      </c>
      <c r="BI930" s="258">
        <f>IF(N930="nulová",J930,0)</f>
        <v>0</v>
      </c>
      <c r="BJ930" s="18" t="s">
        <v>84</v>
      </c>
      <c r="BK930" s="258">
        <f>ROUND(I930*H930,2)</f>
        <v>0</v>
      </c>
      <c r="BL930" s="18" t="s">
        <v>294</v>
      </c>
      <c r="BM930" s="257" t="s">
        <v>1244</v>
      </c>
    </row>
    <row r="931" s="2" customFormat="1">
      <c r="A931" s="39"/>
      <c r="B931" s="40"/>
      <c r="C931" s="41"/>
      <c r="D931" s="259" t="s">
        <v>196</v>
      </c>
      <c r="E931" s="41"/>
      <c r="F931" s="260" t="s">
        <v>1245</v>
      </c>
      <c r="G931" s="41"/>
      <c r="H931" s="41"/>
      <c r="I931" s="140"/>
      <c r="J931" s="41"/>
      <c r="K931" s="41"/>
      <c r="L931" s="45"/>
      <c r="M931" s="261"/>
      <c r="N931" s="262"/>
      <c r="O931" s="92"/>
      <c r="P931" s="92"/>
      <c r="Q931" s="92"/>
      <c r="R931" s="92"/>
      <c r="S931" s="92"/>
      <c r="T931" s="93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196</v>
      </c>
      <c r="AU931" s="18" t="s">
        <v>90</v>
      </c>
    </row>
    <row r="932" s="14" customFormat="1">
      <c r="A932" s="14"/>
      <c r="B932" s="273"/>
      <c r="C932" s="274"/>
      <c r="D932" s="259" t="s">
        <v>198</v>
      </c>
      <c r="E932" s="275" t="s">
        <v>1</v>
      </c>
      <c r="F932" s="276" t="s">
        <v>1246</v>
      </c>
      <c r="G932" s="274"/>
      <c r="H932" s="277">
        <v>36</v>
      </c>
      <c r="I932" s="278"/>
      <c r="J932" s="274"/>
      <c r="K932" s="274"/>
      <c r="L932" s="279"/>
      <c r="M932" s="280"/>
      <c r="N932" s="281"/>
      <c r="O932" s="281"/>
      <c r="P932" s="281"/>
      <c r="Q932" s="281"/>
      <c r="R932" s="281"/>
      <c r="S932" s="281"/>
      <c r="T932" s="282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83" t="s">
        <v>198</v>
      </c>
      <c r="AU932" s="283" t="s">
        <v>90</v>
      </c>
      <c r="AV932" s="14" t="s">
        <v>90</v>
      </c>
      <c r="AW932" s="14" t="s">
        <v>34</v>
      </c>
      <c r="AX932" s="14" t="s">
        <v>79</v>
      </c>
      <c r="AY932" s="283" t="s">
        <v>189</v>
      </c>
    </row>
    <row r="933" s="15" customFormat="1">
      <c r="A933" s="15"/>
      <c r="B933" s="284"/>
      <c r="C933" s="285"/>
      <c r="D933" s="259" t="s">
        <v>198</v>
      </c>
      <c r="E933" s="286" t="s">
        <v>1</v>
      </c>
      <c r="F933" s="287" t="s">
        <v>201</v>
      </c>
      <c r="G933" s="285"/>
      <c r="H933" s="288">
        <v>36</v>
      </c>
      <c r="I933" s="289"/>
      <c r="J933" s="285"/>
      <c r="K933" s="285"/>
      <c r="L933" s="290"/>
      <c r="M933" s="291"/>
      <c r="N933" s="292"/>
      <c r="O933" s="292"/>
      <c r="P933" s="292"/>
      <c r="Q933" s="292"/>
      <c r="R933" s="292"/>
      <c r="S933" s="292"/>
      <c r="T933" s="293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94" t="s">
        <v>198</v>
      </c>
      <c r="AU933" s="294" t="s">
        <v>90</v>
      </c>
      <c r="AV933" s="15" t="s">
        <v>194</v>
      </c>
      <c r="AW933" s="15" t="s">
        <v>34</v>
      </c>
      <c r="AX933" s="15" t="s">
        <v>84</v>
      </c>
      <c r="AY933" s="294" t="s">
        <v>189</v>
      </c>
    </row>
    <row r="934" s="2" customFormat="1" ht="21.75" customHeight="1">
      <c r="A934" s="39"/>
      <c r="B934" s="40"/>
      <c r="C934" s="245" t="s">
        <v>1247</v>
      </c>
      <c r="D934" s="245" t="s">
        <v>191</v>
      </c>
      <c r="E934" s="246" t="s">
        <v>1248</v>
      </c>
      <c r="F934" s="247" t="s">
        <v>1249</v>
      </c>
      <c r="G934" s="248" t="s">
        <v>88</v>
      </c>
      <c r="H934" s="249">
        <v>115.59999999999999</v>
      </c>
      <c r="I934" s="250"/>
      <c r="J934" s="251">
        <f>ROUND(I934*H934,2)</f>
        <v>0</v>
      </c>
      <c r="K934" s="252"/>
      <c r="L934" s="45"/>
      <c r="M934" s="253" t="s">
        <v>1</v>
      </c>
      <c r="N934" s="254" t="s">
        <v>44</v>
      </c>
      <c r="O934" s="92"/>
      <c r="P934" s="255">
        <f>O934*H934</f>
        <v>0</v>
      </c>
      <c r="Q934" s="255">
        <v>0</v>
      </c>
      <c r="R934" s="255">
        <f>Q934*H934</f>
        <v>0</v>
      </c>
      <c r="S934" s="255">
        <v>0</v>
      </c>
      <c r="T934" s="256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57" t="s">
        <v>294</v>
      </c>
      <c r="AT934" s="257" t="s">
        <v>191</v>
      </c>
      <c r="AU934" s="257" t="s">
        <v>90</v>
      </c>
      <c r="AY934" s="18" t="s">
        <v>189</v>
      </c>
      <c r="BE934" s="258">
        <f>IF(N934="základní",J934,0)</f>
        <v>0</v>
      </c>
      <c r="BF934" s="258">
        <f>IF(N934="snížená",J934,0)</f>
        <v>0</v>
      </c>
      <c r="BG934" s="258">
        <f>IF(N934="zákl. přenesená",J934,0)</f>
        <v>0</v>
      </c>
      <c r="BH934" s="258">
        <f>IF(N934="sníž. přenesená",J934,0)</f>
        <v>0</v>
      </c>
      <c r="BI934" s="258">
        <f>IF(N934="nulová",J934,0)</f>
        <v>0</v>
      </c>
      <c r="BJ934" s="18" t="s">
        <v>84</v>
      </c>
      <c r="BK934" s="258">
        <f>ROUND(I934*H934,2)</f>
        <v>0</v>
      </c>
      <c r="BL934" s="18" t="s">
        <v>294</v>
      </c>
      <c r="BM934" s="257" t="s">
        <v>1250</v>
      </c>
    </row>
    <row r="935" s="2" customFormat="1">
      <c r="A935" s="39"/>
      <c r="B935" s="40"/>
      <c r="C935" s="41"/>
      <c r="D935" s="259" t="s">
        <v>196</v>
      </c>
      <c r="E935" s="41"/>
      <c r="F935" s="260" t="s">
        <v>1251</v>
      </c>
      <c r="G935" s="41"/>
      <c r="H935" s="41"/>
      <c r="I935" s="140"/>
      <c r="J935" s="41"/>
      <c r="K935" s="41"/>
      <c r="L935" s="45"/>
      <c r="M935" s="261"/>
      <c r="N935" s="262"/>
      <c r="O935" s="92"/>
      <c r="P935" s="92"/>
      <c r="Q935" s="92"/>
      <c r="R935" s="92"/>
      <c r="S935" s="92"/>
      <c r="T935" s="93"/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T935" s="18" t="s">
        <v>196</v>
      </c>
      <c r="AU935" s="18" t="s">
        <v>90</v>
      </c>
    </row>
    <row r="936" s="2" customFormat="1" ht="21.75" customHeight="1">
      <c r="A936" s="39"/>
      <c r="B936" s="40"/>
      <c r="C936" s="245" t="s">
        <v>1252</v>
      </c>
      <c r="D936" s="245" t="s">
        <v>191</v>
      </c>
      <c r="E936" s="246" t="s">
        <v>1253</v>
      </c>
      <c r="F936" s="247" t="s">
        <v>1254</v>
      </c>
      <c r="G936" s="248" t="s">
        <v>418</v>
      </c>
      <c r="H936" s="249">
        <v>36</v>
      </c>
      <c r="I936" s="250"/>
      <c r="J936" s="251">
        <f>ROUND(I936*H936,2)</f>
        <v>0</v>
      </c>
      <c r="K936" s="252"/>
      <c r="L936" s="45"/>
      <c r="M936" s="253" t="s">
        <v>1</v>
      </c>
      <c r="N936" s="254" t="s">
        <v>44</v>
      </c>
      <c r="O936" s="92"/>
      <c r="P936" s="255">
        <f>O936*H936</f>
        <v>0</v>
      </c>
      <c r="Q936" s="255">
        <v>0</v>
      </c>
      <c r="R936" s="255">
        <f>Q936*H936</f>
        <v>0</v>
      </c>
      <c r="S936" s="255">
        <v>0</v>
      </c>
      <c r="T936" s="256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57" t="s">
        <v>294</v>
      </c>
      <c r="AT936" s="257" t="s">
        <v>191</v>
      </c>
      <c r="AU936" s="257" t="s">
        <v>90</v>
      </c>
      <c r="AY936" s="18" t="s">
        <v>189</v>
      </c>
      <c r="BE936" s="258">
        <f>IF(N936="základní",J936,0)</f>
        <v>0</v>
      </c>
      <c r="BF936" s="258">
        <f>IF(N936="snížená",J936,0)</f>
        <v>0</v>
      </c>
      <c r="BG936" s="258">
        <f>IF(N936="zákl. přenesená",J936,0)</f>
        <v>0</v>
      </c>
      <c r="BH936" s="258">
        <f>IF(N936="sníž. přenesená",J936,0)</f>
        <v>0</v>
      </c>
      <c r="BI936" s="258">
        <f>IF(N936="nulová",J936,0)</f>
        <v>0</v>
      </c>
      <c r="BJ936" s="18" t="s">
        <v>84</v>
      </c>
      <c r="BK936" s="258">
        <f>ROUND(I936*H936,2)</f>
        <v>0</v>
      </c>
      <c r="BL936" s="18" t="s">
        <v>294</v>
      </c>
      <c r="BM936" s="257" t="s">
        <v>1255</v>
      </c>
    </row>
    <row r="937" s="2" customFormat="1">
      <c r="A937" s="39"/>
      <c r="B937" s="40"/>
      <c r="C937" s="41"/>
      <c r="D937" s="259" t="s">
        <v>196</v>
      </c>
      <c r="E937" s="41"/>
      <c r="F937" s="260" t="s">
        <v>1256</v>
      </c>
      <c r="G937" s="41"/>
      <c r="H937" s="41"/>
      <c r="I937" s="140"/>
      <c r="J937" s="41"/>
      <c r="K937" s="41"/>
      <c r="L937" s="45"/>
      <c r="M937" s="261"/>
      <c r="N937" s="262"/>
      <c r="O937" s="92"/>
      <c r="P937" s="92"/>
      <c r="Q937" s="92"/>
      <c r="R937" s="92"/>
      <c r="S937" s="92"/>
      <c r="T937" s="93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196</v>
      </c>
      <c r="AU937" s="18" t="s">
        <v>90</v>
      </c>
    </row>
    <row r="938" s="2" customFormat="1" ht="21.75" customHeight="1">
      <c r="A938" s="39"/>
      <c r="B938" s="40"/>
      <c r="C938" s="245" t="s">
        <v>1257</v>
      </c>
      <c r="D938" s="245" t="s">
        <v>191</v>
      </c>
      <c r="E938" s="246" t="s">
        <v>1258</v>
      </c>
      <c r="F938" s="247" t="s">
        <v>1259</v>
      </c>
      <c r="G938" s="248" t="s">
        <v>88</v>
      </c>
      <c r="H938" s="249">
        <v>270.48000000000002</v>
      </c>
      <c r="I938" s="250"/>
      <c r="J938" s="251">
        <f>ROUND(I938*H938,2)</f>
        <v>0</v>
      </c>
      <c r="K938" s="252"/>
      <c r="L938" s="45"/>
      <c r="M938" s="253" t="s">
        <v>1</v>
      </c>
      <c r="N938" s="254" t="s">
        <v>44</v>
      </c>
      <c r="O938" s="92"/>
      <c r="P938" s="255">
        <f>O938*H938</f>
        <v>0</v>
      </c>
      <c r="Q938" s="255">
        <v>0</v>
      </c>
      <c r="R938" s="255">
        <f>Q938*H938</f>
        <v>0</v>
      </c>
      <c r="S938" s="255">
        <v>0</v>
      </c>
      <c r="T938" s="256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57" t="s">
        <v>294</v>
      </c>
      <c r="AT938" s="257" t="s">
        <v>191</v>
      </c>
      <c r="AU938" s="257" t="s">
        <v>90</v>
      </c>
      <c r="AY938" s="18" t="s">
        <v>189</v>
      </c>
      <c r="BE938" s="258">
        <f>IF(N938="základní",J938,0)</f>
        <v>0</v>
      </c>
      <c r="BF938" s="258">
        <f>IF(N938="snížená",J938,0)</f>
        <v>0</v>
      </c>
      <c r="BG938" s="258">
        <f>IF(N938="zákl. přenesená",J938,0)</f>
        <v>0</v>
      </c>
      <c r="BH938" s="258">
        <f>IF(N938="sníž. přenesená",J938,0)</f>
        <v>0</v>
      </c>
      <c r="BI938" s="258">
        <f>IF(N938="nulová",J938,0)</f>
        <v>0</v>
      </c>
      <c r="BJ938" s="18" t="s">
        <v>84</v>
      </c>
      <c r="BK938" s="258">
        <f>ROUND(I938*H938,2)</f>
        <v>0</v>
      </c>
      <c r="BL938" s="18" t="s">
        <v>294</v>
      </c>
      <c r="BM938" s="257" t="s">
        <v>1260</v>
      </c>
    </row>
    <row r="939" s="2" customFormat="1">
      <c r="A939" s="39"/>
      <c r="B939" s="40"/>
      <c r="C939" s="41"/>
      <c r="D939" s="259" t="s">
        <v>196</v>
      </c>
      <c r="E939" s="41"/>
      <c r="F939" s="260" t="s">
        <v>1261</v>
      </c>
      <c r="G939" s="41"/>
      <c r="H939" s="41"/>
      <c r="I939" s="140"/>
      <c r="J939" s="41"/>
      <c r="K939" s="41"/>
      <c r="L939" s="45"/>
      <c r="M939" s="261"/>
      <c r="N939" s="262"/>
      <c r="O939" s="92"/>
      <c r="P939" s="92"/>
      <c r="Q939" s="92"/>
      <c r="R939" s="92"/>
      <c r="S939" s="92"/>
      <c r="T939" s="93"/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T939" s="18" t="s">
        <v>196</v>
      </c>
      <c r="AU939" s="18" t="s">
        <v>90</v>
      </c>
    </row>
    <row r="940" s="13" customFormat="1">
      <c r="A940" s="13"/>
      <c r="B940" s="263"/>
      <c r="C940" s="264"/>
      <c r="D940" s="259" t="s">
        <v>198</v>
      </c>
      <c r="E940" s="265" t="s">
        <v>1</v>
      </c>
      <c r="F940" s="266" t="s">
        <v>1051</v>
      </c>
      <c r="G940" s="264"/>
      <c r="H940" s="265" t="s">
        <v>1</v>
      </c>
      <c r="I940" s="267"/>
      <c r="J940" s="264"/>
      <c r="K940" s="264"/>
      <c r="L940" s="268"/>
      <c r="M940" s="269"/>
      <c r="N940" s="270"/>
      <c r="O940" s="270"/>
      <c r="P940" s="270"/>
      <c r="Q940" s="270"/>
      <c r="R940" s="270"/>
      <c r="S940" s="270"/>
      <c r="T940" s="271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72" t="s">
        <v>198</v>
      </c>
      <c r="AU940" s="272" t="s">
        <v>90</v>
      </c>
      <c r="AV940" s="13" t="s">
        <v>84</v>
      </c>
      <c r="AW940" s="13" t="s">
        <v>34</v>
      </c>
      <c r="AX940" s="13" t="s">
        <v>79</v>
      </c>
      <c r="AY940" s="272" t="s">
        <v>189</v>
      </c>
    </row>
    <row r="941" s="14" customFormat="1">
      <c r="A941" s="14"/>
      <c r="B941" s="273"/>
      <c r="C941" s="274"/>
      <c r="D941" s="259" t="s">
        <v>198</v>
      </c>
      <c r="E941" s="275" t="s">
        <v>1</v>
      </c>
      <c r="F941" s="276" t="s">
        <v>1052</v>
      </c>
      <c r="G941" s="274"/>
      <c r="H941" s="277">
        <v>270.48000000000002</v>
      </c>
      <c r="I941" s="278"/>
      <c r="J941" s="274"/>
      <c r="K941" s="274"/>
      <c r="L941" s="279"/>
      <c r="M941" s="280"/>
      <c r="N941" s="281"/>
      <c r="O941" s="281"/>
      <c r="P941" s="281"/>
      <c r="Q941" s="281"/>
      <c r="R941" s="281"/>
      <c r="S941" s="281"/>
      <c r="T941" s="282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83" t="s">
        <v>198</v>
      </c>
      <c r="AU941" s="283" t="s">
        <v>90</v>
      </c>
      <c r="AV941" s="14" t="s">
        <v>90</v>
      </c>
      <c r="AW941" s="14" t="s">
        <v>34</v>
      </c>
      <c r="AX941" s="14" t="s">
        <v>79</v>
      </c>
      <c r="AY941" s="283" t="s">
        <v>189</v>
      </c>
    </row>
    <row r="942" s="15" customFormat="1">
      <c r="A942" s="15"/>
      <c r="B942" s="284"/>
      <c r="C942" s="285"/>
      <c r="D942" s="259" t="s">
        <v>198</v>
      </c>
      <c r="E942" s="286" t="s">
        <v>1</v>
      </c>
      <c r="F942" s="287" t="s">
        <v>201</v>
      </c>
      <c r="G942" s="285"/>
      <c r="H942" s="288">
        <v>270.48000000000002</v>
      </c>
      <c r="I942" s="289"/>
      <c r="J942" s="285"/>
      <c r="K942" s="285"/>
      <c r="L942" s="290"/>
      <c r="M942" s="291"/>
      <c r="N942" s="292"/>
      <c r="O942" s="292"/>
      <c r="P942" s="292"/>
      <c r="Q942" s="292"/>
      <c r="R942" s="292"/>
      <c r="S942" s="292"/>
      <c r="T942" s="293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94" t="s">
        <v>198</v>
      </c>
      <c r="AU942" s="294" t="s">
        <v>90</v>
      </c>
      <c r="AV942" s="15" t="s">
        <v>194</v>
      </c>
      <c r="AW942" s="15" t="s">
        <v>34</v>
      </c>
      <c r="AX942" s="15" t="s">
        <v>84</v>
      </c>
      <c r="AY942" s="294" t="s">
        <v>189</v>
      </c>
    </row>
    <row r="943" s="2" customFormat="1" ht="16.5" customHeight="1">
      <c r="A943" s="39"/>
      <c r="B943" s="40"/>
      <c r="C943" s="295" t="s">
        <v>1262</v>
      </c>
      <c r="D943" s="295" t="s">
        <v>242</v>
      </c>
      <c r="E943" s="296" t="s">
        <v>1263</v>
      </c>
      <c r="F943" s="297" t="s">
        <v>1264</v>
      </c>
      <c r="G943" s="298" t="s">
        <v>88</v>
      </c>
      <c r="H943" s="299">
        <v>297.52800000000002</v>
      </c>
      <c r="I943" s="300"/>
      <c r="J943" s="301">
        <f>ROUND(I943*H943,2)</f>
        <v>0</v>
      </c>
      <c r="K943" s="302"/>
      <c r="L943" s="303"/>
      <c r="M943" s="304" t="s">
        <v>1</v>
      </c>
      <c r="N943" s="305" t="s">
        <v>44</v>
      </c>
      <c r="O943" s="92"/>
      <c r="P943" s="255">
        <f>O943*H943</f>
        <v>0</v>
      </c>
      <c r="Q943" s="255">
        <v>0.00022000000000000001</v>
      </c>
      <c r="R943" s="255">
        <f>Q943*H943</f>
        <v>0.065456160000000013</v>
      </c>
      <c r="S943" s="255">
        <v>0</v>
      </c>
      <c r="T943" s="256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57" t="s">
        <v>453</v>
      </c>
      <c r="AT943" s="257" t="s">
        <v>242</v>
      </c>
      <c r="AU943" s="257" t="s">
        <v>90</v>
      </c>
      <c r="AY943" s="18" t="s">
        <v>189</v>
      </c>
      <c r="BE943" s="258">
        <f>IF(N943="základní",J943,0)</f>
        <v>0</v>
      </c>
      <c r="BF943" s="258">
        <f>IF(N943="snížená",J943,0)</f>
        <v>0</v>
      </c>
      <c r="BG943" s="258">
        <f>IF(N943="zákl. přenesená",J943,0)</f>
        <v>0</v>
      </c>
      <c r="BH943" s="258">
        <f>IF(N943="sníž. přenesená",J943,0)</f>
        <v>0</v>
      </c>
      <c r="BI943" s="258">
        <f>IF(N943="nulová",J943,0)</f>
        <v>0</v>
      </c>
      <c r="BJ943" s="18" t="s">
        <v>84</v>
      </c>
      <c r="BK943" s="258">
        <f>ROUND(I943*H943,2)</f>
        <v>0</v>
      </c>
      <c r="BL943" s="18" t="s">
        <v>294</v>
      </c>
      <c r="BM943" s="257" t="s">
        <v>1265</v>
      </c>
    </row>
    <row r="944" s="2" customFormat="1">
      <c r="A944" s="39"/>
      <c r="B944" s="40"/>
      <c r="C944" s="41"/>
      <c r="D944" s="259" t="s">
        <v>196</v>
      </c>
      <c r="E944" s="41"/>
      <c r="F944" s="260" t="s">
        <v>1264</v>
      </c>
      <c r="G944" s="41"/>
      <c r="H944" s="41"/>
      <c r="I944" s="140"/>
      <c r="J944" s="41"/>
      <c r="K944" s="41"/>
      <c r="L944" s="45"/>
      <c r="M944" s="261"/>
      <c r="N944" s="262"/>
      <c r="O944" s="92"/>
      <c r="P944" s="92"/>
      <c r="Q944" s="92"/>
      <c r="R944" s="92"/>
      <c r="S944" s="92"/>
      <c r="T944" s="93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T944" s="18" t="s">
        <v>196</v>
      </c>
      <c r="AU944" s="18" t="s">
        <v>90</v>
      </c>
    </row>
    <row r="945" s="14" customFormat="1">
      <c r="A945" s="14"/>
      <c r="B945" s="273"/>
      <c r="C945" s="274"/>
      <c r="D945" s="259" t="s">
        <v>198</v>
      </c>
      <c r="E945" s="275" t="s">
        <v>1</v>
      </c>
      <c r="F945" s="276" t="s">
        <v>1266</v>
      </c>
      <c r="G945" s="274"/>
      <c r="H945" s="277">
        <v>270.48000000000002</v>
      </c>
      <c r="I945" s="278"/>
      <c r="J945" s="274"/>
      <c r="K945" s="274"/>
      <c r="L945" s="279"/>
      <c r="M945" s="280"/>
      <c r="N945" s="281"/>
      <c r="O945" s="281"/>
      <c r="P945" s="281"/>
      <c r="Q945" s="281"/>
      <c r="R945" s="281"/>
      <c r="S945" s="281"/>
      <c r="T945" s="282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83" t="s">
        <v>198</v>
      </c>
      <c r="AU945" s="283" t="s">
        <v>90</v>
      </c>
      <c r="AV945" s="14" t="s">
        <v>90</v>
      </c>
      <c r="AW945" s="14" t="s">
        <v>34</v>
      </c>
      <c r="AX945" s="14" t="s">
        <v>84</v>
      </c>
      <c r="AY945" s="283" t="s">
        <v>189</v>
      </c>
    </row>
    <row r="946" s="14" customFormat="1">
      <c r="A946" s="14"/>
      <c r="B946" s="273"/>
      <c r="C946" s="274"/>
      <c r="D946" s="259" t="s">
        <v>198</v>
      </c>
      <c r="E946" s="274"/>
      <c r="F946" s="276" t="s">
        <v>1267</v>
      </c>
      <c r="G946" s="274"/>
      <c r="H946" s="277">
        <v>297.52800000000002</v>
      </c>
      <c r="I946" s="278"/>
      <c r="J946" s="274"/>
      <c r="K946" s="274"/>
      <c r="L946" s="279"/>
      <c r="M946" s="280"/>
      <c r="N946" s="281"/>
      <c r="O946" s="281"/>
      <c r="P946" s="281"/>
      <c r="Q946" s="281"/>
      <c r="R946" s="281"/>
      <c r="S946" s="281"/>
      <c r="T946" s="282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83" t="s">
        <v>198</v>
      </c>
      <c r="AU946" s="283" t="s">
        <v>90</v>
      </c>
      <c r="AV946" s="14" t="s">
        <v>90</v>
      </c>
      <c r="AW946" s="14" t="s">
        <v>4</v>
      </c>
      <c r="AX946" s="14" t="s">
        <v>84</v>
      </c>
      <c r="AY946" s="283" t="s">
        <v>189</v>
      </c>
    </row>
    <row r="947" s="2" customFormat="1" ht="21.75" customHeight="1">
      <c r="A947" s="39"/>
      <c r="B947" s="40"/>
      <c r="C947" s="245" t="s">
        <v>1268</v>
      </c>
      <c r="D947" s="245" t="s">
        <v>191</v>
      </c>
      <c r="E947" s="246" t="s">
        <v>1269</v>
      </c>
      <c r="F947" s="247" t="s">
        <v>1270</v>
      </c>
      <c r="G947" s="248" t="s">
        <v>88</v>
      </c>
      <c r="H947" s="249">
        <v>115.59999999999999</v>
      </c>
      <c r="I947" s="250"/>
      <c r="J947" s="251">
        <f>ROUND(I947*H947,2)</f>
        <v>0</v>
      </c>
      <c r="K947" s="252"/>
      <c r="L947" s="45"/>
      <c r="M947" s="253" t="s">
        <v>1</v>
      </c>
      <c r="N947" s="254" t="s">
        <v>44</v>
      </c>
      <c r="O947" s="92"/>
      <c r="P947" s="255">
        <f>O947*H947</f>
        <v>0</v>
      </c>
      <c r="Q947" s="255">
        <v>0</v>
      </c>
      <c r="R947" s="255">
        <f>Q947*H947</f>
        <v>0</v>
      </c>
      <c r="S947" s="255">
        <v>0.00012999999999999999</v>
      </c>
      <c r="T947" s="256">
        <f>S947*H947</f>
        <v>0.015027999999999998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57" t="s">
        <v>294</v>
      </c>
      <c r="AT947" s="257" t="s">
        <v>191</v>
      </c>
      <c r="AU947" s="257" t="s">
        <v>90</v>
      </c>
      <c r="AY947" s="18" t="s">
        <v>189</v>
      </c>
      <c r="BE947" s="258">
        <f>IF(N947="základní",J947,0)</f>
        <v>0</v>
      </c>
      <c r="BF947" s="258">
        <f>IF(N947="snížená",J947,0)</f>
        <v>0</v>
      </c>
      <c r="BG947" s="258">
        <f>IF(N947="zákl. přenesená",J947,0)</f>
        <v>0</v>
      </c>
      <c r="BH947" s="258">
        <f>IF(N947="sníž. přenesená",J947,0)</f>
        <v>0</v>
      </c>
      <c r="BI947" s="258">
        <f>IF(N947="nulová",J947,0)</f>
        <v>0</v>
      </c>
      <c r="BJ947" s="18" t="s">
        <v>84</v>
      </c>
      <c r="BK947" s="258">
        <f>ROUND(I947*H947,2)</f>
        <v>0</v>
      </c>
      <c r="BL947" s="18" t="s">
        <v>294</v>
      </c>
      <c r="BM947" s="257" t="s">
        <v>1271</v>
      </c>
    </row>
    <row r="948" s="2" customFormat="1">
      <c r="A948" s="39"/>
      <c r="B948" s="40"/>
      <c r="C948" s="41"/>
      <c r="D948" s="259" t="s">
        <v>196</v>
      </c>
      <c r="E948" s="41"/>
      <c r="F948" s="260" t="s">
        <v>1272</v>
      </c>
      <c r="G948" s="41"/>
      <c r="H948" s="41"/>
      <c r="I948" s="140"/>
      <c r="J948" s="41"/>
      <c r="K948" s="41"/>
      <c r="L948" s="45"/>
      <c r="M948" s="261"/>
      <c r="N948" s="262"/>
      <c r="O948" s="92"/>
      <c r="P948" s="92"/>
      <c r="Q948" s="92"/>
      <c r="R948" s="92"/>
      <c r="S948" s="92"/>
      <c r="T948" s="93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T948" s="18" t="s">
        <v>196</v>
      </c>
      <c r="AU948" s="18" t="s">
        <v>90</v>
      </c>
    </row>
    <row r="949" s="14" customFormat="1">
      <c r="A949" s="14"/>
      <c r="B949" s="273"/>
      <c r="C949" s="274"/>
      <c r="D949" s="259" t="s">
        <v>198</v>
      </c>
      <c r="E949" s="275" t="s">
        <v>1</v>
      </c>
      <c r="F949" s="276" t="s">
        <v>1240</v>
      </c>
      <c r="G949" s="274"/>
      <c r="H949" s="277">
        <v>115.59999999999999</v>
      </c>
      <c r="I949" s="278"/>
      <c r="J949" s="274"/>
      <c r="K949" s="274"/>
      <c r="L949" s="279"/>
      <c r="M949" s="280"/>
      <c r="N949" s="281"/>
      <c r="O949" s="281"/>
      <c r="P949" s="281"/>
      <c r="Q949" s="281"/>
      <c r="R949" s="281"/>
      <c r="S949" s="281"/>
      <c r="T949" s="282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83" t="s">
        <v>198</v>
      </c>
      <c r="AU949" s="283" t="s">
        <v>90</v>
      </c>
      <c r="AV949" s="14" t="s">
        <v>90</v>
      </c>
      <c r="AW949" s="14" t="s">
        <v>34</v>
      </c>
      <c r="AX949" s="14" t="s">
        <v>79</v>
      </c>
      <c r="AY949" s="283" t="s">
        <v>189</v>
      </c>
    </row>
    <row r="950" s="15" customFormat="1">
      <c r="A950" s="15"/>
      <c r="B950" s="284"/>
      <c r="C950" s="285"/>
      <c r="D950" s="259" t="s">
        <v>198</v>
      </c>
      <c r="E950" s="286" t="s">
        <v>1</v>
      </c>
      <c r="F950" s="287" t="s">
        <v>201</v>
      </c>
      <c r="G950" s="285"/>
      <c r="H950" s="288">
        <v>115.59999999999999</v>
      </c>
      <c r="I950" s="289"/>
      <c r="J950" s="285"/>
      <c r="K950" s="285"/>
      <c r="L950" s="290"/>
      <c r="M950" s="291"/>
      <c r="N950" s="292"/>
      <c r="O950" s="292"/>
      <c r="P950" s="292"/>
      <c r="Q950" s="292"/>
      <c r="R950" s="292"/>
      <c r="S950" s="292"/>
      <c r="T950" s="293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94" t="s">
        <v>198</v>
      </c>
      <c r="AU950" s="294" t="s">
        <v>90</v>
      </c>
      <c r="AV950" s="15" t="s">
        <v>194</v>
      </c>
      <c r="AW950" s="15" t="s">
        <v>34</v>
      </c>
      <c r="AX950" s="15" t="s">
        <v>84</v>
      </c>
      <c r="AY950" s="294" t="s">
        <v>189</v>
      </c>
    </row>
    <row r="951" s="2" customFormat="1" ht="21.75" customHeight="1">
      <c r="A951" s="39"/>
      <c r="B951" s="40"/>
      <c r="C951" s="245" t="s">
        <v>1273</v>
      </c>
      <c r="D951" s="245" t="s">
        <v>191</v>
      </c>
      <c r="E951" s="246" t="s">
        <v>1274</v>
      </c>
      <c r="F951" s="247" t="s">
        <v>1275</v>
      </c>
      <c r="G951" s="248" t="s">
        <v>827</v>
      </c>
      <c r="H951" s="307"/>
      <c r="I951" s="250"/>
      <c r="J951" s="251">
        <f>ROUND(I951*H951,2)</f>
        <v>0</v>
      </c>
      <c r="K951" s="252"/>
      <c r="L951" s="45"/>
      <c r="M951" s="253" t="s">
        <v>1</v>
      </c>
      <c r="N951" s="254" t="s">
        <v>44</v>
      </c>
      <c r="O951" s="92"/>
      <c r="P951" s="255">
        <f>O951*H951</f>
        <v>0</v>
      </c>
      <c r="Q951" s="255">
        <v>0</v>
      </c>
      <c r="R951" s="255">
        <f>Q951*H951</f>
        <v>0</v>
      </c>
      <c r="S951" s="255">
        <v>0</v>
      </c>
      <c r="T951" s="256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57" t="s">
        <v>294</v>
      </c>
      <c r="AT951" s="257" t="s">
        <v>191</v>
      </c>
      <c r="AU951" s="257" t="s">
        <v>90</v>
      </c>
      <c r="AY951" s="18" t="s">
        <v>189</v>
      </c>
      <c r="BE951" s="258">
        <f>IF(N951="základní",J951,0)</f>
        <v>0</v>
      </c>
      <c r="BF951" s="258">
        <f>IF(N951="snížená",J951,0)</f>
        <v>0</v>
      </c>
      <c r="BG951" s="258">
        <f>IF(N951="zákl. přenesená",J951,0)</f>
        <v>0</v>
      </c>
      <c r="BH951" s="258">
        <f>IF(N951="sníž. přenesená",J951,0)</f>
        <v>0</v>
      </c>
      <c r="BI951" s="258">
        <f>IF(N951="nulová",J951,0)</f>
        <v>0</v>
      </c>
      <c r="BJ951" s="18" t="s">
        <v>84</v>
      </c>
      <c r="BK951" s="258">
        <f>ROUND(I951*H951,2)</f>
        <v>0</v>
      </c>
      <c r="BL951" s="18" t="s">
        <v>294</v>
      </c>
      <c r="BM951" s="257" t="s">
        <v>1276</v>
      </c>
    </row>
    <row r="952" s="2" customFormat="1">
      <c r="A952" s="39"/>
      <c r="B952" s="40"/>
      <c r="C952" s="41"/>
      <c r="D952" s="259" t="s">
        <v>196</v>
      </c>
      <c r="E952" s="41"/>
      <c r="F952" s="260" t="s">
        <v>1277</v>
      </c>
      <c r="G952" s="41"/>
      <c r="H952" s="41"/>
      <c r="I952" s="140"/>
      <c r="J952" s="41"/>
      <c r="K952" s="41"/>
      <c r="L952" s="45"/>
      <c r="M952" s="261"/>
      <c r="N952" s="262"/>
      <c r="O952" s="92"/>
      <c r="P952" s="92"/>
      <c r="Q952" s="92"/>
      <c r="R952" s="92"/>
      <c r="S952" s="92"/>
      <c r="T952" s="93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T952" s="18" t="s">
        <v>196</v>
      </c>
      <c r="AU952" s="18" t="s">
        <v>90</v>
      </c>
    </row>
    <row r="953" s="12" customFormat="1" ht="22.8" customHeight="1">
      <c r="A953" s="12"/>
      <c r="B953" s="229"/>
      <c r="C953" s="230"/>
      <c r="D953" s="231" t="s">
        <v>78</v>
      </c>
      <c r="E953" s="243" t="s">
        <v>1278</v>
      </c>
      <c r="F953" s="243" t="s">
        <v>1279</v>
      </c>
      <c r="G953" s="230"/>
      <c r="H953" s="230"/>
      <c r="I953" s="233"/>
      <c r="J953" s="244">
        <f>BK953</f>
        <v>0</v>
      </c>
      <c r="K953" s="230"/>
      <c r="L953" s="235"/>
      <c r="M953" s="236"/>
      <c r="N953" s="237"/>
      <c r="O953" s="237"/>
      <c r="P953" s="238">
        <f>SUM(P954:P991)</f>
        <v>0</v>
      </c>
      <c r="Q953" s="237"/>
      <c r="R953" s="238">
        <f>SUM(R954:R991)</f>
        <v>0.11524999999999999</v>
      </c>
      <c r="S953" s="237"/>
      <c r="T953" s="239">
        <f>SUM(T954:T991)</f>
        <v>1.9990345000000001</v>
      </c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R953" s="240" t="s">
        <v>90</v>
      </c>
      <c r="AT953" s="241" t="s">
        <v>78</v>
      </c>
      <c r="AU953" s="241" t="s">
        <v>84</v>
      </c>
      <c r="AY953" s="240" t="s">
        <v>189</v>
      </c>
      <c r="BK953" s="242">
        <f>SUM(BK954:BK991)</f>
        <v>0</v>
      </c>
    </row>
    <row r="954" s="2" customFormat="1" ht="21.75" customHeight="1">
      <c r="A954" s="39"/>
      <c r="B954" s="40"/>
      <c r="C954" s="245" t="s">
        <v>1280</v>
      </c>
      <c r="D954" s="245" t="s">
        <v>191</v>
      </c>
      <c r="E954" s="246" t="s">
        <v>1281</v>
      </c>
      <c r="F954" s="247" t="s">
        <v>1282</v>
      </c>
      <c r="G954" s="248" t="s">
        <v>260</v>
      </c>
      <c r="H954" s="249">
        <v>1</v>
      </c>
      <c r="I954" s="250"/>
      <c r="J954" s="251">
        <f>ROUND(I954*H954,2)</f>
        <v>0</v>
      </c>
      <c r="K954" s="252"/>
      <c r="L954" s="45"/>
      <c r="M954" s="253" t="s">
        <v>1</v>
      </c>
      <c r="N954" s="254" t="s">
        <v>44</v>
      </c>
      <c r="O954" s="92"/>
      <c r="P954" s="255">
        <f>O954*H954</f>
        <v>0</v>
      </c>
      <c r="Q954" s="255">
        <v>0.00044000000000000002</v>
      </c>
      <c r="R954" s="255">
        <f>Q954*H954</f>
        <v>0.00044000000000000002</v>
      </c>
      <c r="S954" s="255">
        <v>0</v>
      </c>
      <c r="T954" s="256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57" t="s">
        <v>294</v>
      </c>
      <c r="AT954" s="257" t="s">
        <v>191</v>
      </c>
      <c r="AU954" s="257" t="s">
        <v>90</v>
      </c>
      <c r="AY954" s="18" t="s">
        <v>189</v>
      </c>
      <c r="BE954" s="258">
        <f>IF(N954="základní",J954,0)</f>
        <v>0</v>
      </c>
      <c r="BF954" s="258">
        <f>IF(N954="snížená",J954,0)</f>
        <v>0</v>
      </c>
      <c r="BG954" s="258">
        <f>IF(N954="zákl. přenesená",J954,0)</f>
        <v>0</v>
      </c>
      <c r="BH954" s="258">
        <f>IF(N954="sníž. přenesená",J954,0)</f>
        <v>0</v>
      </c>
      <c r="BI954" s="258">
        <f>IF(N954="nulová",J954,0)</f>
        <v>0</v>
      </c>
      <c r="BJ954" s="18" t="s">
        <v>84</v>
      </c>
      <c r="BK954" s="258">
        <f>ROUND(I954*H954,2)</f>
        <v>0</v>
      </c>
      <c r="BL954" s="18" t="s">
        <v>294</v>
      </c>
      <c r="BM954" s="257" t="s">
        <v>1283</v>
      </c>
    </row>
    <row r="955" s="2" customFormat="1">
      <c r="A955" s="39"/>
      <c r="B955" s="40"/>
      <c r="C955" s="41"/>
      <c r="D955" s="259" t="s">
        <v>196</v>
      </c>
      <c r="E955" s="41"/>
      <c r="F955" s="260" t="s">
        <v>1282</v>
      </c>
      <c r="G955" s="41"/>
      <c r="H955" s="41"/>
      <c r="I955" s="140"/>
      <c r="J955" s="41"/>
      <c r="K955" s="41"/>
      <c r="L955" s="45"/>
      <c r="M955" s="261"/>
      <c r="N955" s="262"/>
      <c r="O955" s="92"/>
      <c r="P955" s="92"/>
      <c r="Q955" s="92"/>
      <c r="R955" s="92"/>
      <c r="S955" s="92"/>
      <c r="T955" s="93"/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T955" s="18" t="s">
        <v>196</v>
      </c>
      <c r="AU955" s="18" t="s">
        <v>90</v>
      </c>
    </row>
    <row r="956" s="2" customFormat="1" ht="21.75" customHeight="1">
      <c r="A956" s="39"/>
      <c r="B956" s="40"/>
      <c r="C956" s="245" t="s">
        <v>1284</v>
      </c>
      <c r="D956" s="245" t="s">
        <v>191</v>
      </c>
      <c r="E956" s="246" t="s">
        <v>1285</v>
      </c>
      <c r="F956" s="247" t="s">
        <v>1286</v>
      </c>
      <c r="G956" s="248" t="s">
        <v>88</v>
      </c>
      <c r="H956" s="249">
        <v>48.729999999999997</v>
      </c>
      <c r="I956" s="250"/>
      <c r="J956" s="251">
        <f>ROUND(I956*H956,2)</f>
        <v>0</v>
      </c>
      <c r="K956" s="252"/>
      <c r="L956" s="45"/>
      <c r="M956" s="253" t="s">
        <v>1</v>
      </c>
      <c r="N956" s="254" t="s">
        <v>44</v>
      </c>
      <c r="O956" s="92"/>
      <c r="P956" s="255">
        <f>O956*H956</f>
        <v>0</v>
      </c>
      <c r="Q956" s="255">
        <v>0</v>
      </c>
      <c r="R956" s="255">
        <f>Q956*H956</f>
        <v>0</v>
      </c>
      <c r="S956" s="255">
        <v>0.024649999999999998</v>
      </c>
      <c r="T956" s="256">
        <f>S956*H956</f>
        <v>1.2011944999999999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57" t="s">
        <v>294</v>
      </c>
      <c r="AT956" s="257" t="s">
        <v>191</v>
      </c>
      <c r="AU956" s="257" t="s">
        <v>90</v>
      </c>
      <c r="AY956" s="18" t="s">
        <v>189</v>
      </c>
      <c r="BE956" s="258">
        <f>IF(N956="základní",J956,0)</f>
        <v>0</v>
      </c>
      <c r="BF956" s="258">
        <f>IF(N956="snížená",J956,0)</f>
        <v>0</v>
      </c>
      <c r="BG956" s="258">
        <f>IF(N956="zákl. přenesená",J956,0)</f>
        <v>0</v>
      </c>
      <c r="BH956" s="258">
        <f>IF(N956="sníž. přenesená",J956,0)</f>
        <v>0</v>
      </c>
      <c r="BI956" s="258">
        <f>IF(N956="nulová",J956,0)</f>
        <v>0</v>
      </c>
      <c r="BJ956" s="18" t="s">
        <v>84</v>
      </c>
      <c r="BK956" s="258">
        <f>ROUND(I956*H956,2)</f>
        <v>0</v>
      </c>
      <c r="BL956" s="18" t="s">
        <v>294</v>
      </c>
      <c r="BM956" s="257" t="s">
        <v>1287</v>
      </c>
    </row>
    <row r="957" s="2" customFormat="1">
      <c r="A957" s="39"/>
      <c r="B957" s="40"/>
      <c r="C957" s="41"/>
      <c r="D957" s="259" t="s">
        <v>196</v>
      </c>
      <c r="E957" s="41"/>
      <c r="F957" s="260" t="s">
        <v>1288</v>
      </c>
      <c r="G957" s="41"/>
      <c r="H957" s="41"/>
      <c r="I957" s="140"/>
      <c r="J957" s="41"/>
      <c r="K957" s="41"/>
      <c r="L957" s="45"/>
      <c r="M957" s="261"/>
      <c r="N957" s="262"/>
      <c r="O957" s="92"/>
      <c r="P957" s="92"/>
      <c r="Q957" s="92"/>
      <c r="R957" s="92"/>
      <c r="S957" s="92"/>
      <c r="T957" s="93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196</v>
      </c>
      <c r="AU957" s="18" t="s">
        <v>90</v>
      </c>
    </row>
    <row r="958" s="13" customFormat="1">
      <c r="A958" s="13"/>
      <c r="B958" s="263"/>
      <c r="C958" s="264"/>
      <c r="D958" s="259" t="s">
        <v>198</v>
      </c>
      <c r="E958" s="265" t="s">
        <v>1</v>
      </c>
      <c r="F958" s="266" t="s">
        <v>316</v>
      </c>
      <c r="G958" s="264"/>
      <c r="H958" s="265" t="s">
        <v>1</v>
      </c>
      <c r="I958" s="267"/>
      <c r="J958" s="264"/>
      <c r="K958" s="264"/>
      <c r="L958" s="268"/>
      <c r="M958" s="269"/>
      <c r="N958" s="270"/>
      <c r="O958" s="270"/>
      <c r="P958" s="270"/>
      <c r="Q958" s="270"/>
      <c r="R958" s="270"/>
      <c r="S958" s="270"/>
      <c r="T958" s="271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72" t="s">
        <v>198</v>
      </c>
      <c r="AU958" s="272" t="s">
        <v>90</v>
      </c>
      <c r="AV958" s="13" t="s">
        <v>84</v>
      </c>
      <c r="AW958" s="13" t="s">
        <v>34</v>
      </c>
      <c r="AX958" s="13" t="s">
        <v>79</v>
      </c>
      <c r="AY958" s="272" t="s">
        <v>189</v>
      </c>
    </row>
    <row r="959" s="14" customFormat="1">
      <c r="A959" s="14"/>
      <c r="B959" s="273"/>
      <c r="C959" s="274"/>
      <c r="D959" s="259" t="s">
        <v>198</v>
      </c>
      <c r="E959" s="275" t="s">
        <v>1</v>
      </c>
      <c r="F959" s="276" t="s">
        <v>407</v>
      </c>
      <c r="G959" s="274"/>
      <c r="H959" s="277">
        <v>15.73</v>
      </c>
      <c r="I959" s="278"/>
      <c r="J959" s="274"/>
      <c r="K959" s="274"/>
      <c r="L959" s="279"/>
      <c r="M959" s="280"/>
      <c r="N959" s="281"/>
      <c r="O959" s="281"/>
      <c r="P959" s="281"/>
      <c r="Q959" s="281"/>
      <c r="R959" s="281"/>
      <c r="S959" s="281"/>
      <c r="T959" s="282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83" t="s">
        <v>198</v>
      </c>
      <c r="AU959" s="283" t="s">
        <v>90</v>
      </c>
      <c r="AV959" s="14" t="s">
        <v>90</v>
      </c>
      <c r="AW959" s="14" t="s">
        <v>34</v>
      </c>
      <c r="AX959" s="14" t="s">
        <v>79</v>
      </c>
      <c r="AY959" s="283" t="s">
        <v>189</v>
      </c>
    </row>
    <row r="960" s="13" customFormat="1">
      <c r="A960" s="13"/>
      <c r="B960" s="263"/>
      <c r="C960" s="264"/>
      <c r="D960" s="259" t="s">
        <v>198</v>
      </c>
      <c r="E960" s="265" t="s">
        <v>1</v>
      </c>
      <c r="F960" s="266" t="s">
        <v>334</v>
      </c>
      <c r="G960" s="264"/>
      <c r="H960" s="265" t="s">
        <v>1</v>
      </c>
      <c r="I960" s="267"/>
      <c r="J960" s="264"/>
      <c r="K960" s="264"/>
      <c r="L960" s="268"/>
      <c r="M960" s="269"/>
      <c r="N960" s="270"/>
      <c r="O960" s="270"/>
      <c r="P960" s="270"/>
      <c r="Q960" s="270"/>
      <c r="R960" s="270"/>
      <c r="S960" s="270"/>
      <c r="T960" s="271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72" t="s">
        <v>198</v>
      </c>
      <c r="AU960" s="272" t="s">
        <v>90</v>
      </c>
      <c r="AV960" s="13" t="s">
        <v>84</v>
      </c>
      <c r="AW960" s="13" t="s">
        <v>34</v>
      </c>
      <c r="AX960" s="13" t="s">
        <v>79</v>
      </c>
      <c r="AY960" s="272" t="s">
        <v>189</v>
      </c>
    </row>
    <row r="961" s="14" customFormat="1">
      <c r="A961" s="14"/>
      <c r="B961" s="273"/>
      <c r="C961" s="274"/>
      <c r="D961" s="259" t="s">
        <v>198</v>
      </c>
      <c r="E961" s="275" t="s">
        <v>1</v>
      </c>
      <c r="F961" s="276" t="s">
        <v>408</v>
      </c>
      <c r="G961" s="274"/>
      <c r="H961" s="277">
        <v>33</v>
      </c>
      <c r="I961" s="278"/>
      <c r="J961" s="274"/>
      <c r="K961" s="274"/>
      <c r="L961" s="279"/>
      <c r="M961" s="280"/>
      <c r="N961" s="281"/>
      <c r="O961" s="281"/>
      <c r="P961" s="281"/>
      <c r="Q961" s="281"/>
      <c r="R961" s="281"/>
      <c r="S961" s="281"/>
      <c r="T961" s="282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83" t="s">
        <v>198</v>
      </c>
      <c r="AU961" s="283" t="s">
        <v>90</v>
      </c>
      <c r="AV961" s="14" t="s">
        <v>90</v>
      </c>
      <c r="AW961" s="14" t="s">
        <v>34</v>
      </c>
      <c r="AX961" s="14" t="s">
        <v>79</v>
      </c>
      <c r="AY961" s="283" t="s">
        <v>189</v>
      </c>
    </row>
    <row r="962" s="15" customFormat="1">
      <c r="A962" s="15"/>
      <c r="B962" s="284"/>
      <c r="C962" s="285"/>
      <c r="D962" s="259" t="s">
        <v>198</v>
      </c>
      <c r="E962" s="286" t="s">
        <v>1</v>
      </c>
      <c r="F962" s="287" t="s">
        <v>201</v>
      </c>
      <c r="G962" s="285"/>
      <c r="H962" s="288">
        <v>48.729999999999997</v>
      </c>
      <c r="I962" s="289"/>
      <c r="J962" s="285"/>
      <c r="K962" s="285"/>
      <c r="L962" s="290"/>
      <c r="M962" s="291"/>
      <c r="N962" s="292"/>
      <c r="O962" s="292"/>
      <c r="P962" s="292"/>
      <c r="Q962" s="292"/>
      <c r="R962" s="292"/>
      <c r="S962" s="292"/>
      <c r="T962" s="293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94" t="s">
        <v>198</v>
      </c>
      <c r="AU962" s="294" t="s">
        <v>90</v>
      </c>
      <c r="AV962" s="15" t="s">
        <v>194</v>
      </c>
      <c r="AW962" s="15" t="s">
        <v>34</v>
      </c>
      <c r="AX962" s="15" t="s">
        <v>84</v>
      </c>
      <c r="AY962" s="294" t="s">
        <v>189</v>
      </c>
    </row>
    <row r="963" s="2" customFormat="1" ht="21.75" customHeight="1">
      <c r="A963" s="39"/>
      <c r="B963" s="40"/>
      <c r="C963" s="245" t="s">
        <v>1289</v>
      </c>
      <c r="D963" s="245" t="s">
        <v>191</v>
      </c>
      <c r="E963" s="246" t="s">
        <v>1290</v>
      </c>
      <c r="F963" s="247" t="s">
        <v>1291</v>
      </c>
      <c r="G963" s="248" t="s">
        <v>88</v>
      </c>
      <c r="H963" s="249">
        <v>48.729999999999997</v>
      </c>
      <c r="I963" s="250"/>
      <c r="J963" s="251">
        <f>ROUND(I963*H963,2)</f>
        <v>0</v>
      </c>
      <c r="K963" s="252"/>
      <c r="L963" s="45"/>
      <c r="M963" s="253" t="s">
        <v>1</v>
      </c>
      <c r="N963" s="254" t="s">
        <v>44</v>
      </c>
      <c r="O963" s="92"/>
      <c r="P963" s="255">
        <f>O963*H963</f>
        <v>0</v>
      </c>
      <c r="Q963" s="255">
        <v>0</v>
      </c>
      <c r="R963" s="255">
        <f>Q963*H963</f>
        <v>0</v>
      </c>
      <c r="S963" s="255">
        <v>0.0080000000000000002</v>
      </c>
      <c r="T963" s="256">
        <f>S963*H963</f>
        <v>0.38983999999999996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57" t="s">
        <v>294</v>
      </c>
      <c r="AT963" s="257" t="s">
        <v>191</v>
      </c>
      <c r="AU963" s="257" t="s">
        <v>90</v>
      </c>
      <c r="AY963" s="18" t="s">
        <v>189</v>
      </c>
      <c r="BE963" s="258">
        <f>IF(N963="základní",J963,0)</f>
        <v>0</v>
      </c>
      <c r="BF963" s="258">
        <f>IF(N963="snížená",J963,0)</f>
        <v>0</v>
      </c>
      <c r="BG963" s="258">
        <f>IF(N963="zákl. přenesená",J963,0)</f>
        <v>0</v>
      </c>
      <c r="BH963" s="258">
        <f>IF(N963="sníž. přenesená",J963,0)</f>
        <v>0</v>
      </c>
      <c r="BI963" s="258">
        <f>IF(N963="nulová",J963,0)</f>
        <v>0</v>
      </c>
      <c r="BJ963" s="18" t="s">
        <v>84</v>
      </c>
      <c r="BK963" s="258">
        <f>ROUND(I963*H963,2)</f>
        <v>0</v>
      </c>
      <c r="BL963" s="18" t="s">
        <v>294</v>
      </c>
      <c r="BM963" s="257" t="s">
        <v>1292</v>
      </c>
    </row>
    <row r="964" s="2" customFormat="1">
      <c r="A964" s="39"/>
      <c r="B964" s="40"/>
      <c r="C964" s="41"/>
      <c r="D964" s="259" t="s">
        <v>196</v>
      </c>
      <c r="E964" s="41"/>
      <c r="F964" s="260" t="s">
        <v>1293</v>
      </c>
      <c r="G964" s="41"/>
      <c r="H964" s="41"/>
      <c r="I964" s="140"/>
      <c r="J964" s="41"/>
      <c r="K964" s="41"/>
      <c r="L964" s="45"/>
      <c r="M964" s="261"/>
      <c r="N964" s="262"/>
      <c r="O964" s="92"/>
      <c r="P964" s="92"/>
      <c r="Q964" s="92"/>
      <c r="R964" s="92"/>
      <c r="S964" s="92"/>
      <c r="T964" s="93"/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T964" s="18" t="s">
        <v>196</v>
      </c>
      <c r="AU964" s="18" t="s">
        <v>90</v>
      </c>
    </row>
    <row r="965" s="2" customFormat="1" ht="16.5" customHeight="1">
      <c r="A965" s="39"/>
      <c r="B965" s="40"/>
      <c r="C965" s="245" t="s">
        <v>1294</v>
      </c>
      <c r="D965" s="245" t="s">
        <v>191</v>
      </c>
      <c r="E965" s="246" t="s">
        <v>1295</v>
      </c>
      <c r="F965" s="247" t="s">
        <v>1296</v>
      </c>
      <c r="G965" s="248" t="s">
        <v>1297</v>
      </c>
      <c r="H965" s="249">
        <v>1</v>
      </c>
      <c r="I965" s="250"/>
      <c r="J965" s="251">
        <f>ROUND(I965*H965,2)</f>
        <v>0</v>
      </c>
      <c r="K965" s="252"/>
      <c r="L965" s="45"/>
      <c r="M965" s="253" t="s">
        <v>1</v>
      </c>
      <c r="N965" s="254" t="s">
        <v>44</v>
      </c>
      <c r="O965" s="92"/>
      <c r="P965" s="255">
        <f>O965*H965</f>
        <v>0</v>
      </c>
      <c r="Q965" s="255">
        <v>0</v>
      </c>
      <c r="R965" s="255">
        <f>Q965*H965</f>
        <v>0</v>
      </c>
      <c r="S965" s="255">
        <v>0</v>
      </c>
      <c r="T965" s="256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57" t="s">
        <v>294</v>
      </c>
      <c r="AT965" s="257" t="s">
        <v>191</v>
      </c>
      <c r="AU965" s="257" t="s">
        <v>90</v>
      </c>
      <c r="AY965" s="18" t="s">
        <v>189</v>
      </c>
      <c r="BE965" s="258">
        <f>IF(N965="základní",J965,0)</f>
        <v>0</v>
      </c>
      <c r="BF965" s="258">
        <f>IF(N965="snížená",J965,0)</f>
        <v>0</v>
      </c>
      <c r="BG965" s="258">
        <f>IF(N965="zákl. přenesená",J965,0)</f>
        <v>0</v>
      </c>
      <c r="BH965" s="258">
        <f>IF(N965="sníž. přenesená",J965,0)</f>
        <v>0</v>
      </c>
      <c r="BI965" s="258">
        <f>IF(N965="nulová",J965,0)</f>
        <v>0</v>
      </c>
      <c r="BJ965" s="18" t="s">
        <v>84</v>
      </c>
      <c r="BK965" s="258">
        <f>ROUND(I965*H965,2)</f>
        <v>0</v>
      </c>
      <c r="BL965" s="18" t="s">
        <v>294</v>
      </c>
      <c r="BM965" s="257" t="s">
        <v>1298</v>
      </c>
    </row>
    <row r="966" s="2" customFormat="1">
      <c r="A966" s="39"/>
      <c r="B966" s="40"/>
      <c r="C966" s="41"/>
      <c r="D966" s="259" t="s">
        <v>196</v>
      </c>
      <c r="E966" s="41"/>
      <c r="F966" s="260" t="s">
        <v>1296</v>
      </c>
      <c r="G966" s="41"/>
      <c r="H966" s="41"/>
      <c r="I966" s="140"/>
      <c r="J966" s="41"/>
      <c r="K966" s="41"/>
      <c r="L966" s="45"/>
      <c r="M966" s="261"/>
      <c r="N966" s="262"/>
      <c r="O966" s="92"/>
      <c r="P966" s="92"/>
      <c r="Q966" s="92"/>
      <c r="R966" s="92"/>
      <c r="S966" s="92"/>
      <c r="T966" s="93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T966" s="18" t="s">
        <v>196</v>
      </c>
      <c r="AU966" s="18" t="s">
        <v>90</v>
      </c>
    </row>
    <row r="967" s="2" customFormat="1" ht="33" customHeight="1">
      <c r="A967" s="39"/>
      <c r="B967" s="40"/>
      <c r="C967" s="245" t="s">
        <v>1299</v>
      </c>
      <c r="D967" s="245" t="s">
        <v>191</v>
      </c>
      <c r="E967" s="246" t="s">
        <v>1300</v>
      </c>
      <c r="F967" s="247" t="s">
        <v>1301</v>
      </c>
      <c r="G967" s="248" t="s">
        <v>260</v>
      </c>
      <c r="H967" s="249">
        <v>4</v>
      </c>
      <c r="I967" s="250"/>
      <c r="J967" s="251">
        <f>ROUND(I967*H967,2)</f>
        <v>0</v>
      </c>
      <c r="K967" s="252"/>
      <c r="L967" s="45"/>
      <c r="M967" s="253" t="s">
        <v>1</v>
      </c>
      <c r="N967" s="254" t="s">
        <v>44</v>
      </c>
      <c r="O967" s="92"/>
      <c r="P967" s="255">
        <f>O967*H967</f>
        <v>0</v>
      </c>
      <c r="Q967" s="255">
        <v>0</v>
      </c>
      <c r="R967" s="255">
        <f>Q967*H967</f>
        <v>0</v>
      </c>
      <c r="S967" s="255">
        <v>0</v>
      </c>
      <c r="T967" s="256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57" t="s">
        <v>294</v>
      </c>
      <c r="AT967" s="257" t="s">
        <v>191</v>
      </c>
      <c r="AU967" s="257" t="s">
        <v>90</v>
      </c>
      <c r="AY967" s="18" t="s">
        <v>189</v>
      </c>
      <c r="BE967" s="258">
        <f>IF(N967="základní",J967,0)</f>
        <v>0</v>
      </c>
      <c r="BF967" s="258">
        <f>IF(N967="snížená",J967,0)</f>
        <v>0</v>
      </c>
      <c r="BG967" s="258">
        <f>IF(N967="zákl. přenesená",J967,0)</f>
        <v>0</v>
      </c>
      <c r="BH967" s="258">
        <f>IF(N967="sníž. přenesená",J967,0)</f>
        <v>0</v>
      </c>
      <c r="BI967" s="258">
        <f>IF(N967="nulová",J967,0)</f>
        <v>0</v>
      </c>
      <c r="BJ967" s="18" t="s">
        <v>84</v>
      </c>
      <c r="BK967" s="258">
        <f>ROUND(I967*H967,2)</f>
        <v>0</v>
      </c>
      <c r="BL967" s="18" t="s">
        <v>294</v>
      </c>
      <c r="BM967" s="257" t="s">
        <v>1302</v>
      </c>
    </row>
    <row r="968" s="2" customFormat="1">
      <c r="A968" s="39"/>
      <c r="B968" s="40"/>
      <c r="C968" s="41"/>
      <c r="D968" s="259" t="s">
        <v>196</v>
      </c>
      <c r="E968" s="41"/>
      <c r="F968" s="260" t="s">
        <v>1301</v>
      </c>
      <c r="G968" s="41"/>
      <c r="H968" s="41"/>
      <c r="I968" s="140"/>
      <c r="J968" s="41"/>
      <c r="K968" s="41"/>
      <c r="L968" s="45"/>
      <c r="M968" s="261"/>
      <c r="N968" s="262"/>
      <c r="O968" s="92"/>
      <c r="P968" s="92"/>
      <c r="Q968" s="92"/>
      <c r="R968" s="92"/>
      <c r="S968" s="92"/>
      <c r="T968" s="93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T968" s="18" t="s">
        <v>196</v>
      </c>
      <c r="AU968" s="18" t="s">
        <v>90</v>
      </c>
    </row>
    <row r="969" s="2" customFormat="1" ht="33" customHeight="1">
      <c r="A969" s="39"/>
      <c r="B969" s="40"/>
      <c r="C969" s="245" t="s">
        <v>1303</v>
      </c>
      <c r="D969" s="245" t="s">
        <v>191</v>
      </c>
      <c r="E969" s="246" t="s">
        <v>1304</v>
      </c>
      <c r="F969" s="247" t="s">
        <v>1305</v>
      </c>
      <c r="G969" s="248" t="s">
        <v>260</v>
      </c>
      <c r="H969" s="249">
        <v>7</v>
      </c>
      <c r="I969" s="250"/>
      <c r="J969" s="251">
        <f>ROUND(I969*H969,2)</f>
        <v>0</v>
      </c>
      <c r="K969" s="252"/>
      <c r="L969" s="45"/>
      <c r="M969" s="253" t="s">
        <v>1</v>
      </c>
      <c r="N969" s="254" t="s">
        <v>44</v>
      </c>
      <c r="O969" s="92"/>
      <c r="P969" s="255">
        <f>O969*H969</f>
        <v>0</v>
      </c>
      <c r="Q969" s="255">
        <v>0</v>
      </c>
      <c r="R969" s="255">
        <f>Q969*H969</f>
        <v>0</v>
      </c>
      <c r="S969" s="255">
        <v>0</v>
      </c>
      <c r="T969" s="256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57" t="s">
        <v>294</v>
      </c>
      <c r="AT969" s="257" t="s">
        <v>191</v>
      </c>
      <c r="AU969" s="257" t="s">
        <v>90</v>
      </c>
      <c r="AY969" s="18" t="s">
        <v>189</v>
      </c>
      <c r="BE969" s="258">
        <f>IF(N969="základní",J969,0)</f>
        <v>0</v>
      </c>
      <c r="BF969" s="258">
        <f>IF(N969="snížená",J969,0)</f>
        <v>0</v>
      </c>
      <c r="BG969" s="258">
        <f>IF(N969="zákl. přenesená",J969,0)</f>
        <v>0</v>
      </c>
      <c r="BH969" s="258">
        <f>IF(N969="sníž. přenesená",J969,0)</f>
        <v>0</v>
      </c>
      <c r="BI969" s="258">
        <f>IF(N969="nulová",J969,0)</f>
        <v>0</v>
      </c>
      <c r="BJ969" s="18" t="s">
        <v>84</v>
      </c>
      <c r="BK969" s="258">
        <f>ROUND(I969*H969,2)</f>
        <v>0</v>
      </c>
      <c r="BL969" s="18" t="s">
        <v>294</v>
      </c>
      <c r="BM969" s="257" t="s">
        <v>1306</v>
      </c>
    </row>
    <row r="970" s="2" customFormat="1">
      <c r="A970" s="39"/>
      <c r="B970" s="40"/>
      <c r="C970" s="41"/>
      <c r="D970" s="259" t="s">
        <v>196</v>
      </c>
      <c r="E970" s="41"/>
      <c r="F970" s="260" t="s">
        <v>1301</v>
      </c>
      <c r="G970" s="41"/>
      <c r="H970" s="41"/>
      <c r="I970" s="140"/>
      <c r="J970" s="41"/>
      <c r="K970" s="41"/>
      <c r="L970" s="45"/>
      <c r="M970" s="261"/>
      <c r="N970" s="262"/>
      <c r="O970" s="92"/>
      <c r="P970" s="92"/>
      <c r="Q970" s="92"/>
      <c r="R970" s="92"/>
      <c r="S970" s="92"/>
      <c r="T970" s="93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196</v>
      </c>
      <c r="AU970" s="18" t="s">
        <v>90</v>
      </c>
    </row>
    <row r="971" s="2" customFormat="1" ht="33" customHeight="1">
      <c r="A971" s="39"/>
      <c r="B971" s="40"/>
      <c r="C971" s="245" t="s">
        <v>1307</v>
      </c>
      <c r="D971" s="245" t="s">
        <v>191</v>
      </c>
      <c r="E971" s="246" t="s">
        <v>1308</v>
      </c>
      <c r="F971" s="247" t="s">
        <v>1309</v>
      </c>
      <c r="G971" s="248" t="s">
        <v>260</v>
      </c>
      <c r="H971" s="249">
        <v>1</v>
      </c>
      <c r="I971" s="250"/>
      <c r="J971" s="251">
        <f>ROUND(I971*H971,2)</f>
        <v>0</v>
      </c>
      <c r="K971" s="252"/>
      <c r="L971" s="45"/>
      <c r="M971" s="253" t="s">
        <v>1</v>
      </c>
      <c r="N971" s="254" t="s">
        <v>44</v>
      </c>
      <c r="O971" s="92"/>
      <c r="P971" s="255">
        <f>O971*H971</f>
        <v>0</v>
      </c>
      <c r="Q971" s="255">
        <v>0</v>
      </c>
      <c r="R971" s="255">
        <f>Q971*H971</f>
        <v>0</v>
      </c>
      <c r="S971" s="255">
        <v>0</v>
      </c>
      <c r="T971" s="256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57" t="s">
        <v>294</v>
      </c>
      <c r="AT971" s="257" t="s">
        <v>191</v>
      </c>
      <c r="AU971" s="257" t="s">
        <v>90</v>
      </c>
      <c r="AY971" s="18" t="s">
        <v>189</v>
      </c>
      <c r="BE971" s="258">
        <f>IF(N971="základní",J971,0)</f>
        <v>0</v>
      </c>
      <c r="BF971" s="258">
        <f>IF(N971="snížená",J971,0)</f>
        <v>0</v>
      </c>
      <c r="BG971" s="258">
        <f>IF(N971="zákl. přenesená",J971,0)</f>
        <v>0</v>
      </c>
      <c r="BH971" s="258">
        <f>IF(N971="sníž. přenesená",J971,0)</f>
        <v>0</v>
      </c>
      <c r="BI971" s="258">
        <f>IF(N971="nulová",J971,0)</f>
        <v>0</v>
      </c>
      <c r="BJ971" s="18" t="s">
        <v>84</v>
      </c>
      <c r="BK971" s="258">
        <f>ROUND(I971*H971,2)</f>
        <v>0</v>
      </c>
      <c r="BL971" s="18" t="s">
        <v>294</v>
      </c>
      <c r="BM971" s="257" t="s">
        <v>1310</v>
      </c>
    </row>
    <row r="972" s="2" customFormat="1">
      <c r="A972" s="39"/>
      <c r="B972" s="40"/>
      <c r="C972" s="41"/>
      <c r="D972" s="259" t="s">
        <v>196</v>
      </c>
      <c r="E972" s="41"/>
      <c r="F972" s="260" t="s">
        <v>1301</v>
      </c>
      <c r="G972" s="41"/>
      <c r="H972" s="41"/>
      <c r="I972" s="140"/>
      <c r="J972" s="41"/>
      <c r="K972" s="41"/>
      <c r="L972" s="45"/>
      <c r="M972" s="261"/>
      <c r="N972" s="262"/>
      <c r="O972" s="92"/>
      <c r="P972" s="92"/>
      <c r="Q972" s="92"/>
      <c r="R972" s="92"/>
      <c r="S972" s="92"/>
      <c r="T972" s="93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T972" s="18" t="s">
        <v>196</v>
      </c>
      <c r="AU972" s="18" t="s">
        <v>90</v>
      </c>
    </row>
    <row r="973" s="2" customFormat="1" ht="33" customHeight="1">
      <c r="A973" s="39"/>
      <c r="B973" s="40"/>
      <c r="C973" s="245" t="s">
        <v>1311</v>
      </c>
      <c r="D973" s="245" t="s">
        <v>191</v>
      </c>
      <c r="E973" s="246" t="s">
        <v>1312</v>
      </c>
      <c r="F973" s="247" t="s">
        <v>1313</v>
      </c>
      <c r="G973" s="248" t="s">
        <v>260</v>
      </c>
      <c r="H973" s="249">
        <v>3</v>
      </c>
      <c r="I973" s="250"/>
      <c r="J973" s="251">
        <f>ROUND(I973*H973,2)</f>
        <v>0</v>
      </c>
      <c r="K973" s="252"/>
      <c r="L973" s="45"/>
      <c r="M973" s="253" t="s">
        <v>1</v>
      </c>
      <c r="N973" s="254" t="s">
        <v>44</v>
      </c>
      <c r="O973" s="92"/>
      <c r="P973" s="255">
        <f>O973*H973</f>
        <v>0</v>
      </c>
      <c r="Q973" s="255">
        <v>0</v>
      </c>
      <c r="R973" s="255">
        <f>Q973*H973</f>
        <v>0</v>
      </c>
      <c r="S973" s="255">
        <v>0</v>
      </c>
      <c r="T973" s="256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57" t="s">
        <v>294</v>
      </c>
      <c r="AT973" s="257" t="s">
        <v>191</v>
      </c>
      <c r="AU973" s="257" t="s">
        <v>90</v>
      </c>
      <c r="AY973" s="18" t="s">
        <v>189</v>
      </c>
      <c r="BE973" s="258">
        <f>IF(N973="základní",J973,0)</f>
        <v>0</v>
      </c>
      <c r="BF973" s="258">
        <f>IF(N973="snížená",J973,0)</f>
        <v>0</v>
      </c>
      <c r="BG973" s="258">
        <f>IF(N973="zákl. přenesená",J973,0)</f>
        <v>0</v>
      </c>
      <c r="BH973" s="258">
        <f>IF(N973="sníž. přenesená",J973,0)</f>
        <v>0</v>
      </c>
      <c r="BI973" s="258">
        <f>IF(N973="nulová",J973,0)</f>
        <v>0</v>
      </c>
      <c r="BJ973" s="18" t="s">
        <v>84</v>
      </c>
      <c r="BK973" s="258">
        <f>ROUND(I973*H973,2)</f>
        <v>0</v>
      </c>
      <c r="BL973" s="18" t="s">
        <v>294</v>
      </c>
      <c r="BM973" s="257" t="s">
        <v>1314</v>
      </c>
    </row>
    <row r="974" s="2" customFormat="1">
      <c r="A974" s="39"/>
      <c r="B974" s="40"/>
      <c r="C974" s="41"/>
      <c r="D974" s="259" t="s">
        <v>196</v>
      </c>
      <c r="E974" s="41"/>
      <c r="F974" s="260" t="s">
        <v>1301</v>
      </c>
      <c r="G974" s="41"/>
      <c r="H974" s="41"/>
      <c r="I974" s="140"/>
      <c r="J974" s="41"/>
      <c r="K974" s="41"/>
      <c r="L974" s="45"/>
      <c r="M974" s="261"/>
      <c r="N974" s="262"/>
      <c r="O974" s="92"/>
      <c r="P974" s="92"/>
      <c r="Q974" s="92"/>
      <c r="R974" s="92"/>
      <c r="S974" s="92"/>
      <c r="T974" s="93"/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T974" s="18" t="s">
        <v>196</v>
      </c>
      <c r="AU974" s="18" t="s">
        <v>90</v>
      </c>
    </row>
    <row r="975" s="2" customFormat="1" ht="33" customHeight="1">
      <c r="A975" s="39"/>
      <c r="B975" s="40"/>
      <c r="C975" s="245" t="s">
        <v>1315</v>
      </c>
      <c r="D975" s="245" t="s">
        <v>191</v>
      </c>
      <c r="E975" s="246" t="s">
        <v>1316</v>
      </c>
      <c r="F975" s="247" t="s">
        <v>1317</v>
      </c>
      <c r="G975" s="248" t="s">
        <v>260</v>
      </c>
      <c r="H975" s="249">
        <v>2</v>
      </c>
      <c r="I975" s="250"/>
      <c r="J975" s="251">
        <f>ROUND(I975*H975,2)</f>
        <v>0</v>
      </c>
      <c r="K975" s="252"/>
      <c r="L975" s="45"/>
      <c r="M975" s="253" t="s">
        <v>1</v>
      </c>
      <c r="N975" s="254" t="s">
        <v>44</v>
      </c>
      <c r="O975" s="92"/>
      <c r="P975" s="255">
        <f>O975*H975</f>
        <v>0</v>
      </c>
      <c r="Q975" s="255">
        <v>0</v>
      </c>
      <c r="R975" s="255">
        <f>Q975*H975</f>
        <v>0</v>
      </c>
      <c r="S975" s="255">
        <v>0</v>
      </c>
      <c r="T975" s="256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57" t="s">
        <v>294</v>
      </c>
      <c r="AT975" s="257" t="s">
        <v>191</v>
      </c>
      <c r="AU975" s="257" t="s">
        <v>90</v>
      </c>
      <c r="AY975" s="18" t="s">
        <v>189</v>
      </c>
      <c r="BE975" s="258">
        <f>IF(N975="základní",J975,0)</f>
        <v>0</v>
      </c>
      <c r="BF975" s="258">
        <f>IF(N975="snížená",J975,0)</f>
        <v>0</v>
      </c>
      <c r="BG975" s="258">
        <f>IF(N975="zákl. přenesená",J975,0)</f>
        <v>0</v>
      </c>
      <c r="BH975" s="258">
        <f>IF(N975="sníž. přenesená",J975,0)</f>
        <v>0</v>
      </c>
      <c r="BI975" s="258">
        <f>IF(N975="nulová",J975,0)</f>
        <v>0</v>
      </c>
      <c r="BJ975" s="18" t="s">
        <v>84</v>
      </c>
      <c r="BK975" s="258">
        <f>ROUND(I975*H975,2)</f>
        <v>0</v>
      </c>
      <c r="BL975" s="18" t="s">
        <v>294</v>
      </c>
      <c r="BM975" s="257" t="s">
        <v>1318</v>
      </c>
    </row>
    <row r="976" s="2" customFormat="1">
      <c r="A976" s="39"/>
      <c r="B976" s="40"/>
      <c r="C976" s="41"/>
      <c r="D976" s="259" t="s">
        <v>196</v>
      </c>
      <c r="E976" s="41"/>
      <c r="F976" s="260" t="s">
        <v>1301</v>
      </c>
      <c r="G976" s="41"/>
      <c r="H976" s="41"/>
      <c r="I976" s="140"/>
      <c r="J976" s="41"/>
      <c r="K976" s="41"/>
      <c r="L976" s="45"/>
      <c r="M976" s="261"/>
      <c r="N976" s="262"/>
      <c r="O976" s="92"/>
      <c r="P976" s="92"/>
      <c r="Q976" s="92"/>
      <c r="R976" s="92"/>
      <c r="S976" s="92"/>
      <c r="T976" s="93"/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T976" s="18" t="s">
        <v>196</v>
      </c>
      <c r="AU976" s="18" t="s">
        <v>90</v>
      </c>
    </row>
    <row r="977" s="2" customFormat="1" ht="16.5" customHeight="1">
      <c r="A977" s="39"/>
      <c r="B977" s="40"/>
      <c r="C977" s="245" t="s">
        <v>1319</v>
      </c>
      <c r="D977" s="245" t="s">
        <v>191</v>
      </c>
      <c r="E977" s="246" t="s">
        <v>1320</v>
      </c>
      <c r="F977" s="247" t="s">
        <v>1321</v>
      </c>
      <c r="G977" s="248" t="s">
        <v>260</v>
      </c>
      <c r="H977" s="249">
        <v>3</v>
      </c>
      <c r="I977" s="250"/>
      <c r="J977" s="251">
        <f>ROUND(I977*H977,2)</f>
        <v>0</v>
      </c>
      <c r="K977" s="252"/>
      <c r="L977" s="45"/>
      <c r="M977" s="253" t="s">
        <v>1</v>
      </c>
      <c r="N977" s="254" t="s">
        <v>44</v>
      </c>
      <c r="O977" s="92"/>
      <c r="P977" s="255">
        <f>O977*H977</f>
        <v>0</v>
      </c>
      <c r="Q977" s="255">
        <v>0.00027</v>
      </c>
      <c r="R977" s="255">
        <f>Q977*H977</f>
        <v>0.00080999999999999996</v>
      </c>
      <c r="S977" s="255">
        <v>0</v>
      </c>
      <c r="T977" s="256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57" t="s">
        <v>294</v>
      </c>
      <c r="AT977" s="257" t="s">
        <v>191</v>
      </c>
      <c r="AU977" s="257" t="s">
        <v>90</v>
      </c>
      <c r="AY977" s="18" t="s">
        <v>189</v>
      </c>
      <c r="BE977" s="258">
        <f>IF(N977="základní",J977,0)</f>
        <v>0</v>
      </c>
      <c r="BF977" s="258">
        <f>IF(N977="snížená",J977,0)</f>
        <v>0</v>
      </c>
      <c r="BG977" s="258">
        <f>IF(N977="zákl. přenesená",J977,0)</f>
        <v>0</v>
      </c>
      <c r="BH977" s="258">
        <f>IF(N977="sníž. přenesená",J977,0)</f>
        <v>0</v>
      </c>
      <c r="BI977" s="258">
        <f>IF(N977="nulová",J977,0)</f>
        <v>0</v>
      </c>
      <c r="BJ977" s="18" t="s">
        <v>84</v>
      </c>
      <c r="BK977" s="258">
        <f>ROUND(I977*H977,2)</f>
        <v>0</v>
      </c>
      <c r="BL977" s="18" t="s">
        <v>294</v>
      </c>
      <c r="BM977" s="257" t="s">
        <v>1322</v>
      </c>
    </row>
    <row r="978" s="2" customFormat="1">
      <c r="A978" s="39"/>
      <c r="B978" s="40"/>
      <c r="C978" s="41"/>
      <c r="D978" s="259" t="s">
        <v>196</v>
      </c>
      <c r="E978" s="41"/>
      <c r="F978" s="260" t="s">
        <v>1323</v>
      </c>
      <c r="G978" s="41"/>
      <c r="H978" s="41"/>
      <c r="I978" s="140"/>
      <c r="J978" s="41"/>
      <c r="K978" s="41"/>
      <c r="L978" s="45"/>
      <c r="M978" s="261"/>
      <c r="N978" s="262"/>
      <c r="O978" s="92"/>
      <c r="P978" s="92"/>
      <c r="Q978" s="92"/>
      <c r="R978" s="92"/>
      <c r="S978" s="92"/>
      <c r="T978" s="93"/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T978" s="18" t="s">
        <v>196</v>
      </c>
      <c r="AU978" s="18" t="s">
        <v>90</v>
      </c>
    </row>
    <row r="979" s="14" customFormat="1">
      <c r="A979" s="14"/>
      <c r="B979" s="273"/>
      <c r="C979" s="274"/>
      <c r="D979" s="259" t="s">
        <v>198</v>
      </c>
      <c r="E979" s="275" t="s">
        <v>1</v>
      </c>
      <c r="F979" s="276" t="s">
        <v>206</v>
      </c>
      <c r="G979" s="274"/>
      <c r="H979" s="277">
        <v>3</v>
      </c>
      <c r="I979" s="278"/>
      <c r="J979" s="274"/>
      <c r="K979" s="274"/>
      <c r="L979" s="279"/>
      <c r="M979" s="280"/>
      <c r="N979" s="281"/>
      <c r="O979" s="281"/>
      <c r="P979" s="281"/>
      <c r="Q979" s="281"/>
      <c r="R979" s="281"/>
      <c r="S979" s="281"/>
      <c r="T979" s="282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83" t="s">
        <v>198</v>
      </c>
      <c r="AU979" s="283" t="s">
        <v>90</v>
      </c>
      <c r="AV979" s="14" t="s">
        <v>90</v>
      </c>
      <c r="AW979" s="14" t="s">
        <v>34</v>
      </c>
      <c r="AX979" s="14" t="s">
        <v>79</v>
      </c>
      <c r="AY979" s="283" t="s">
        <v>189</v>
      </c>
    </row>
    <row r="980" s="15" customFormat="1">
      <c r="A980" s="15"/>
      <c r="B980" s="284"/>
      <c r="C980" s="285"/>
      <c r="D980" s="259" t="s">
        <v>198</v>
      </c>
      <c r="E980" s="286" t="s">
        <v>1</v>
      </c>
      <c r="F980" s="287" t="s">
        <v>201</v>
      </c>
      <c r="G980" s="285"/>
      <c r="H980" s="288">
        <v>3</v>
      </c>
      <c r="I980" s="289"/>
      <c r="J980" s="285"/>
      <c r="K980" s="285"/>
      <c r="L980" s="290"/>
      <c r="M980" s="291"/>
      <c r="N980" s="292"/>
      <c r="O980" s="292"/>
      <c r="P980" s="292"/>
      <c r="Q980" s="292"/>
      <c r="R980" s="292"/>
      <c r="S980" s="292"/>
      <c r="T980" s="293"/>
      <c r="U980" s="15"/>
      <c r="V980" s="15"/>
      <c r="W980" s="15"/>
      <c r="X980" s="15"/>
      <c r="Y980" s="15"/>
      <c r="Z980" s="15"/>
      <c r="AA980" s="15"/>
      <c r="AB980" s="15"/>
      <c r="AC980" s="15"/>
      <c r="AD980" s="15"/>
      <c r="AE980" s="15"/>
      <c r="AT980" s="294" t="s">
        <v>198</v>
      </c>
      <c r="AU980" s="294" t="s">
        <v>90</v>
      </c>
      <c r="AV980" s="15" t="s">
        <v>194</v>
      </c>
      <c r="AW980" s="15" t="s">
        <v>34</v>
      </c>
      <c r="AX980" s="15" t="s">
        <v>84</v>
      </c>
      <c r="AY980" s="294" t="s">
        <v>189</v>
      </c>
    </row>
    <row r="981" s="2" customFormat="1" ht="21.75" customHeight="1">
      <c r="A981" s="39"/>
      <c r="B981" s="40"/>
      <c r="C981" s="295" t="s">
        <v>1324</v>
      </c>
      <c r="D981" s="295" t="s">
        <v>242</v>
      </c>
      <c r="E981" s="296" t="s">
        <v>1325</v>
      </c>
      <c r="F981" s="297" t="s">
        <v>1326</v>
      </c>
      <c r="G981" s="298" t="s">
        <v>260</v>
      </c>
      <c r="H981" s="299">
        <v>3</v>
      </c>
      <c r="I981" s="300"/>
      <c r="J981" s="301">
        <f>ROUND(I981*H981,2)</f>
        <v>0</v>
      </c>
      <c r="K981" s="302"/>
      <c r="L981" s="303"/>
      <c r="M981" s="304" t="s">
        <v>1</v>
      </c>
      <c r="N981" s="305" t="s">
        <v>44</v>
      </c>
      <c r="O981" s="92"/>
      <c r="P981" s="255">
        <f>O981*H981</f>
        <v>0</v>
      </c>
      <c r="Q981" s="255">
        <v>0.037999999999999999</v>
      </c>
      <c r="R981" s="255">
        <f>Q981*H981</f>
        <v>0.11399999999999999</v>
      </c>
      <c r="S981" s="255">
        <v>0</v>
      </c>
      <c r="T981" s="256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57" t="s">
        <v>453</v>
      </c>
      <c r="AT981" s="257" t="s">
        <v>242</v>
      </c>
      <c r="AU981" s="257" t="s">
        <v>90</v>
      </c>
      <c r="AY981" s="18" t="s">
        <v>189</v>
      </c>
      <c r="BE981" s="258">
        <f>IF(N981="základní",J981,0)</f>
        <v>0</v>
      </c>
      <c r="BF981" s="258">
        <f>IF(N981="snížená",J981,0)</f>
        <v>0</v>
      </c>
      <c r="BG981" s="258">
        <f>IF(N981="zákl. přenesená",J981,0)</f>
        <v>0</v>
      </c>
      <c r="BH981" s="258">
        <f>IF(N981="sníž. přenesená",J981,0)</f>
        <v>0</v>
      </c>
      <c r="BI981" s="258">
        <f>IF(N981="nulová",J981,0)</f>
        <v>0</v>
      </c>
      <c r="BJ981" s="18" t="s">
        <v>84</v>
      </c>
      <c r="BK981" s="258">
        <f>ROUND(I981*H981,2)</f>
        <v>0</v>
      </c>
      <c r="BL981" s="18" t="s">
        <v>294</v>
      </c>
      <c r="BM981" s="257" t="s">
        <v>1327</v>
      </c>
    </row>
    <row r="982" s="2" customFormat="1">
      <c r="A982" s="39"/>
      <c r="B982" s="40"/>
      <c r="C982" s="41"/>
      <c r="D982" s="259" t="s">
        <v>196</v>
      </c>
      <c r="E982" s="41"/>
      <c r="F982" s="260" t="s">
        <v>1328</v>
      </c>
      <c r="G982" s="41"/>
      <c r="H982" s="41"/>
      <c r="I982" s="140"/>
      <c r="J982" s="41"/>
      <c r="K982" s="41"/>
      <c r="L982" s="45"/>
      <c r="M982" s="261"/>
      <c r="N982" s="262"/>
      <c r="O982" s="92"/>
      <c r="P982" s="92"/>
      <c r="Q982" s="92"/>
      <c r="R982" s="92"/>
      <c r="S982" s="92"/>
      <c r="T982" s="93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T982" s="18" t="s">
        <v>196</v>
      </c>
      <c r="AU982" s="18" t="s">
        <v>90</v>
      </c>
    </row>
    <row r="983" s="2" customFormat="1" ht="21.75" customHeight="1">
      <c r="A983" s="39"/>
      <c r="B983" s="40"/>
      <c r="C983" s="245" t="s">
        <v>1329</v>
      </c>
      <c r="D983" s="245" t="s">
        <v>191</v>
      </c>
      <c r="E983" s="246" t="s">
        <v>1330</v>
      </c>
      <c r="F983" s="247" t="s">
        <v>1331</v>
      </c>
      <c r="G983" s="248" t="s">
        <v>260</v>
      </c>
      <c r="H983" s="249">
        <v>17</v>
      </c>
      <c r="I983" s="250"/>
      <c r="J983" s="251">
        <f>ROUND(I983*H983,2)</f>
        <v>0</v>
      </c>
      <c r="K983" s="252"/>
      <c r="L983" s="45"/>
      <c r="M983" s="253" t="s">
        <v>1</v>
      </c>
      <c r="N983" s="254" t="s">
        <v>44</v>
      </c>
      <c r="O983" s="92"/>
      <c r="P983" s="255">
        <f>O983*H983</f>
        <v>0</v>
      </c>
      <c r="Q983" s="255">
        <v>0</v>
      </c>
      <c r="R983" s="255">
        <f>Q983*H983</f>
        <v>0</v>
      </c>
      <c r="S983" s="255">
        <v>0.024</v>
      </c>
      <c r="T983" s="256">
        <f>S983*H983</f>
        <v>0.40800000000000003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57" t="s">
        <v>294</v>
      </c>
      <c r="AT983" s="257" t="s">
        <v>191</v>
      </c>
      <c r="AU983" s="257" t="s">
        <v>90</v>
      </c>
      <c r="AY983" s="18" t="s">
        <v>189</v>
      </c>
      <c r="BE983" s="258">
        <f>IF(N983="základní",J983,0)</f>
        <v>0</v>
      </c>
      <c r="BF983" s="258">
        <f>IF(N983="snížená",J983,0)</f>
        <v>0</v>
      </c>
      <c r="BG983" s="258">
        <f>IF(N983="zákl. přenesená",J983,0)</f>
        <v>0</v>
      </c>
      <c r="BH983" s="258">
        <f>IF(N983="sníž. přenesená",J983,0)</f>
        <v>0</v>
      </c>
      <c r="BI983" s="258">
        <f>IF(N983="nulová",J983,0)</f>
        <v>0</v>
      </c>
      <c r="BJ983" s="18" t="s">
        <v>84</v>
      </c>
      <c r="BK983" s="258">
        <f>ROUND(I983*H983,2)</f>
        <v>0</v>
      </c>
      <c r="BL983" s="18" t="s">
        <v>294</v>
      </c>
      <c r="BM983" s="257" t="s">
        <v>1332</v>
      </c>
    </row>
    <row r="984" s="2" customFormat="1">
      <c r="A984" s="39"/>
      <c r="B984" s="40"/>
      <c r="C984" s="41"/>
      <c r="D984" s="259" t="s">
        <v>196</v>
      </c>
      <c r="E984" s="41"/>
      <c r="F984" s="260" t="s">
        <v>1333</v>
      </c>
      <c r="G984" s="41"/>
      <c r="H984" s="41"/>
      <c r="I984" s="140"/>
      <c r="J984" s="41"/>
      <c r="K984" s="41"/>
      <c r="L984" s="45"/>
      <c r="M984" s="261"/>
      <c r="N984" s="262"/>
      <c r="O984" s="92"/>
      <c r="P984" s="92"/>
      <c r="Q984" s="92"/>
      <c r="R984" s="92"/>
      <c r="S984" s="92"/>
      <c r="T984" s="93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T984" s="18" t="s">
        <v>196</v>
      </c>
      <c r="AU984" s="18" t="s">
        <v>90</v>
      </c>
    </row>
    <row r="985" s="13" customFormat="1">
      <c r="A985" s="13"/>
      <c r="B985" s="263"/>
      <c r="C985" s="264"/>
      <c r="D985" s="259" t="s">
        <v>198</v>
      </c>
      <c r="E985" s="265" t="s">
        <v>1</v>
      </c>
      <c r="F985" s="266" t="s">
        <v>277</v>
      </c>
      <c r="G985" s="264"/>
      <c r="H985" s="265" t="s">
        <v>1</v>
      </c>
      <c r="I985" s="267"/>
      <c r="J985" s="264"/>
      <c r="K985" s="264"/>
      <c r="L985" s="268"/>
      <c r="M985" s="269"/>
      <c r="N985" s="270"/>
      <c r="O985" s="270"/>
      <c r="P985" s="270"/>
      <c r="Q985" s="270"/>
      <c r="R985" s="270"/>
      <c r="S985" s="270"/>
      <c r="T985" s="271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72" t="s">
        <v>198</v>
      </c>
      <c r="AU985" s="272" t="s">
        <v>90</v>
      </c>
      <c r="AV985" s="13" t="s">
        <v>84</v>
      </c>
      <c r="AW985" s="13" t="s">
        <v>34</v>
      </c>
      <c r="AX985" s="13" t="s">
        <v>79</v>
      </c>
      <c r="AY985" s="272" t="s">
        <v>189</v>
      </c>
    </row>
    <row r="986" s="14" customFormat="1">
      <c r="A986" s="14"/>
      <c r="B986" s="273"/>
      <c r="C986" s="274"/>
      <c r="D986" s="259" t="s">
        <v>198</v>
      </c>
      <c r="E986" s="275" t="s">
        <v>1</v>
      </c>
      <c r="F986" s="276" t="s">
        <v>222</v>
      </c>
      <c r="G986" s="274"/>
      <c r="H986" s="277">
        <v>6</v>
      </c>
      <c r="I986" s="278"/>
      <c r="J986" s="274"/>
      <c r="K986" s="274"/>
      <c r="L986" s="279"/>
      <c r="M986" s="280"/>
      <c r="N986" s="281"/>
      <c r="O986" s="281"/>
      <c r="P986" s="281"/>
      <c r="Q986" s="281"/>
      <c r="R986" s="281"/>
      <c r="S986" s="281"/>
      <c r="T986" s="282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83" t="s">
        <v>198</v>
      </c>
      <c r="AU986" s="283" t="s">
        <v>90</v>
      </c>
      <c r="AV986" s="14" t="s">
        <v>90</v>
      </c>
      <c r="AW986" s="14" t="s">
        <v>34</v>
      </c>
      <c r="AX986" s="14" t="s">
        <v>79</v>
      </c>
      <c r="AY986" s="283" t="s">
        <v>189</v>
      </c>
    </row>
    <row r="987" s="13" customFormat="1">
      <c r="A987" s="13"/>
      <c r="B987" s="263"/>
      <c r="C987" s="264"/>
      <c r="D987" s="259" t="s">
        <v>198</v>
      </c>
      <c r="E987" s="265" t="s">
        <v>1</v>
      </c>
      <c r="F987" s="266" t="s">
        <v>279</v>
      </c>
      <c r="G987" s="264"/>
      <c r="H987" s="265" t="s">
        <v>1</v>
      </c>
      <c r="I987" s="267"/>
      <c r="J987" s="264"/>
      <c r="K987" s="264"/>
      <c r="L987" s="268"/>
      <c r="M987" s="269"/>
      <c r="N987" s="270"/>
      <c r="O987" s="270"/>
      <c r="P987" s="270"/>
      <c r="Q987" s="270"/>
      <c r="R987" s="270"/>
      <c r="S987" s="270"/>
      <c r="T987" s="271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72" t="s">
        <v>198</v>
      </c>
      <c r="AU987" s="272" t="s">
        <v>90</v>
      </c>
      <c r="AV987" s="13" t="s">
        <v>84</v>
      </c>
      <c r="AW987" s="13" t="s">
        <v>34</v>
      </c>
      <c r="AX987" s="13" t="s">
        <v>79</v>
      </c>
      <c r="AY987" s="272" t="s">
        <v>189</v>
      </c>
    </row>
    <row r="988" s="14" customFormat="1">
      <c r="A988" s="14"/>
      <c r="B988" s="273"/>
      <c r="C988" s="274"/>
      <c r="D988" s="259" t="s">
        <v>198</v>
      </c>
      <c r="E988" s="275" t="s">
        <v>1</v>
      </c>
      <c r="F988" s="276" t="s">
        <v>257</v>
      </c>
      <c r="G988" s="274"/>
      <c r="H988" s="277">
        <v>11</v>
      </c>
      <c r="I988" s="278"/>
      <c r="J988" s="274"/>
      <c r="K988" s="274"/>
      <c r="L988" s="279"/>
      <c r="M988" s="280"/>
      <c r="N988" s="281"/>
      <c r="O988" s="281"/>
      <c r="P988" s="281"/>
      <c r="Q988" s="281"/>
      <c r="R988" s="281"/>
      <c r="S988" s="281"/>
      <c r="T988" s="282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83" t="s">
        <v>198</v>
      </c>
      <c r="AU988" s="283" t="s">
        <v>90</v>
      </c>
      <c r="AV988" s="14" t="s">
        <v>90</v>
      </c>
      <c r="AW988" s="14" t="s">
        <v>34</v>
      </c>
      <c r="AX988" s="14" t="s">
        <v>79</v>
      </c>
      <c r="AY988" s="283" t="s">
        <v>189</v>
      </c>
    </row>
    <row r="989" s="15" customFormat="1">
      <c r="A989" s="15"/>
      <c r="B989" s="284"/>
      <c r="C989" s="285"/>
      <c r="D989" s="259" t="s">
        <v>198</v>
      </c>
      <c r="E989" s="286" t="s">
        <v>1</v>
      </c>
      <c r="F989" s="287" t="s">
        <v>201</v>
      </c>
      <c r="G989" s="285"/>
      <c r="H989" s="288">
        <v>17</v>
      </c>
      <c r="I989" s="289"/>
      <c r="J989" s="285"/>
      <c r="K989" s="285"/>
      <c r="L989" s="290"/>
      <c r="M989" s="291"/>
      <c r="N989" s="292"/>
      <c r="O989" s="292"/>
      <c r="P989" s="292"/>
      <c r="Q989" s="292"/>
      <c r="R989" s="292"/>
      <c r="S989" s="292"/>
      <c r="T989" s="293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94" t="s">
        <v>198</v>
      </c>
      <c r="AU989" s="294" t="s">
        <v>90</v>
      </c>
      <c r="AV989" s="15" t="s">
        <v>194</v>
      </c>
      <c r="AW989" s="15" t="s">
        <v>34</v>
      </c>
      <c r="AX989" s="15" t="s">
        <v>84</v>
      </c>
      <c r="AY989" s="294" t="s">
        <v>189</v>
      </c>
    </row>
    <row r="990" s="2" customFormat="1" ht="21.75" customHeight="1">
      <c r="A990" s="39"/>
      <c r="B990" s="40"/>
      <c r="C990" s="245" t="s">
        <v>1334</v>
      </c>
      <c r="D990" s="245" t="s">
        <v>191</v>
      </c>
      <c r="E990" s="246" t="s">
        <v>1335</v>
      </c>
      <c r="F990" s="247" t="s">
        <v>1336</v>
      </c>
      <c r="G990" s="248" t="s">
        <v>827</v>
      </c>
      <c r="H990" s="307"/>
      <c r="I990" s="250"/>
      <c r="J990" s="251">
        <f>ROUND(I990*H990,2)</f>
        <v>0</v>
      </c>
      <c r="K990" s="252"/>
      <c r="L990" s="45"/>
      <c r="M990" s="253" t="s">
        <v>1</v>
      </c>
      <c r="N990" s="254" t="s">
        <v>44</v>
      </c>
      <c r="O990" s="92"/>
      <c r="P990" s="255">
        <f>O990*H990</f>
        <v>0</v>
      </c>
      <c r="Q990" s="255">
        <v>0</v>
      </c>
      <c r="R990" s="255">
        <f>Q990*H990</f>
        <v>0</v>
      </c>
      <c r="S990" s="255">
        <v>0</v>
      </c>
      <c r="T990" s="256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57" t="s">
        <v>294</v>
      </c>
      <c r="AT990" s="257" t="s">
        <v>191</v>
      </c>
      <c r="AU990" s="257" t="s">
        <v>90</v>
      </c>
      <c r="AY990" s="18" t="s">
        <v>189</v>
      </c>
      <c r="BE990" s="258">
        <f>IF(N990="základní",J990,0)</f>
        <v>0</v>
      </c>
      <c r="BF990" s="258">
        <f>IF(N990="snížená",J990,0)</f>
        <v>0</v>
      </c>
      <c r="BG990" s="258">
        <f>IF(N990="zákl. přenesená",J990,0)</f>
        <v>0</v>
      </c>
      <c r="BH990" s="258">
        <f>IF(N990="sníž. přenesená",J990,0)</f>
        <v>0</v>
      </c>
      <c r="BI990" s="258">
        <f>IF(N990="nulová",J990,0)</f>
        <v>0</v>
      </c>
      <c r="BJ990" s="18" t="s">
        <v>84</v>
      </c>
      <c r="BK990" s="258">
        <f>ROUND(I990*H990,2)</f>
        <v>0</v>
      </c>
      <c r="BL990" s="18" t="s">
        <v>294</v>
      </c>
      <c r="BM990" s="257" t="s">
        <v>1337</v>
      </c>
    </row>
    <row r="991" s="2" customFormat="1">
      <c r="A991" s="39"/>
      <c r="B991" s="40"/>
      <c r="C991" s="41"/>
      <c r="D991" s="259" t="s">
        <v>196</v>
      </c>
      <c r="E991" s="41"/>
      <c r="F991" s="260" t="s">
        <v>1338</v>
      </c>
      <c r="G991" s="41"/>
      <c r="H991" s="41"/>
      <c r="I991" s="140"/>
      <c r="J991" s="41"/>
      <c r="K991" s="41"/>
      <c r="L991" s="45"/>
      <c r="M991" s="261"/>
      <c r="N991" s="262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196</v>
      </c>
      <c r="AU991" s="18" t="s">
        <v>90</v>
      </c>
    </row>
    <row r="992" s="12" customFormat="1" ht="22.8" customHeight="1">
      <c r="A992" s="12"/>
      <c r="B992" s="229"/>
      <c r="C992" s="230"/>
      <c r="D992" s="231" t="s">
        <v>78</v>
      </c>
      <c r="E992" s="243" t="s">
        <v>1339</v>
      </c>
      <c r="F992" s="243" t="s">
        <v>1340</v>
      </c>
      <c r="G992" s="230"/>
      <c r="H992" s="230"/>
      <c r="I992" s="233"/>
      <c r="J992" s="244">
        <f>BK992</f>
        <v>0</v>
      </c>
      <c r="K992" s="230"/>
      <c r="L992" s="235"/>
      <c r="M992" s="236"/>
      <c r="N992" s="237"/>
      <c r="O992" s="237"/>
      <c r="P992" s="238">
        <f>SUM(P993:P1024)</f>
        <v>0</v>
      </c>
      <c r="Q992" s="237"/>
      <c r="R992" s="238">
        <f>SUM(R993:R1024)</f>
        <v>0.0039400000000000008</v>
      </c>
      <c r="S992" s="237"/>
      <c r="T992" s="239">
        <f>SUM(T993:T1024)</f>
        <v>0.14400000000000002</v>
      </c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R992" s="240" t="s">
        <v>90</v>
      </c>
      <c r="AT992" s="241" t="s">
        <v>78</v>
      </c>
      <c r="AU992" s="241" t="s">
        <v>84</v>
      </c>
      <c r="AY992" s="240" t="s">
        <v>189</v>
      </c>
      <c r="BK992" s="242">
        <f>SUM(BK993:BK1024)</f>
        <v>0</v>
      </c>
    </row>
    <row r="993" s="2" customFormat="1" ht="21.75" customHeight="1">
      <c r="A993" s="39"/>
      <c r="B993" s="40"/>
      <c r="C993" s="245" t="s">
        <v>1341</v>
      </c>
      <c r="D993" s="245" t="s">
        <v>191</v>
      </c>
      <c r="E993" s="246" t="s">
        <v>1342</v>
      </c>
      <c r="F993" s="247" t="s">
        <v>1343</v>
      </c>
      <c r="G993" s="248" t="s">
        <v>260</v>
      </c>
      <c r="H993" s="249">
        <v>1</v>
      </c>
      <c r="I993" s="250"/>
      <c r="J993" s="251">
        <f>ROUND(I993*H993,2)</f>
        <v>0</v>
      </c>
      <c r="K993" s="252"/>
      <c r="L993" s="45"/>
      <c r="M993" s="253" t="s">
        <v>1</v>
      </c>
      <c r="N993" s="254" t="s">
        <v>44</v>
      </c>
      <c r="O993" s="92"/>
      <c r="P993" s="255">
        <f>O993*H993</f>
        <v>0</v>
      </c>
      <c r="Q993" s="255">
        <v>0.00024000000000000001</v>
      </c>
      <c r="R993" s="255">
        <f>Q993*H993</f>
        <v>0.00024000000000000001</v>
      </c>
      <c r="S993" s="255">
        <v>0</v>
      </c>
      <c r="T993" s="256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57" t="s">
        <v>294</v>
      </c>
      <c r="AT993" s="257" t="s">
        <v>191</v>
      </c>
      <c r="AU993" s="257" t="s">
        <v>90</v>
      </c>
      <c r="AY993" s="18" t="s">
        <v>189</v>
      </c>
      <c r="BE993" s="258">
        <f>IF(N993="základní",J993,0)</f>
        <v>0</v>
      </c>
      <c r="BF993" s="258">
        <f>IF(N993="snížená",J993,0)</f>
        <v>0</v>
      </c>
      <c r="BG993" s="258">
        <f>IF(N993="zákl. přenesená",J993,0)</f>
        <v>0</v>
      </c>
      <c r="BH993" s="258">
        <f>IF(N993="sníž. přenesená",J993,0)</f>
        <v>0</v>
      </c>
      <c r="BI993" s="258">
        <f>IF(N993="nulová",J993,0)</f>
        <v>0</v>
      </c>
      <c r="BJ993" s="18" t="s">
        <v>84</v>
      </c>
      <c r="BK993" s="258">
        <f>ROUND(I993*H993,2)</f>
        <v>0</v>
      </c>
      <c r="BL993" s="18" t="s">
        <v>294</v>
      </c>
      <c r="BM993" s="257" t="s">
        <v>1344</v>
      </c>
    </row>
    <row r="994" s="2" customFormat="1">
      <c r="A994" s="39"/>
      <c r="B994" s="40"/>
      <c r="C994" s="41"/>
      <c r="D994" s="259" t="s">
        <v>196</v>
      </c>
      <c r="E994" s="41"/>
      <c r="F994" s="260" t="s">
        <v>1345</v>
      </c>
      <c r="G994" s="41"/>
      <c r="H994" s="41"/>
      <c r="I994" s="140"/>
      <c r="J994" s="41"/>
      <c r="K994" s="41"/>
      <c r="L994" s="45"/>
      <c r="M994" s="261"/>
      <c r="N994" s="262"/>
      <c r="O994" s="92"/>
      <c r="P994" s="92"/>
      <c r="Q994" s="92"/>
      <c r="R994" s="92"/>
      <c r="S994" s="92"/>
      <c r="T994" s="93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T994" s="18" t="s">
        <v>196</v>
      </c>
      <c r="AU994" s="18" t="s">
        <v>90</v>
      </c>
    </row>
    <row r="995" s="2" customFormat="1" ht="21.75" customHeight="1">
      <c r="A995" s="39"/>
      <c r="B995" s="40"/>
      <c r="C995" s="245" t="s">
        <v>1346</v>
      </c>
      <c r="D995" s="245" t="s">
        <v>191</v>
      </c>
      <c r="E995" s="246" t="s">
        <v>1347</v>
      </c>
      <c r="F995" s="247" t="s">
        <v>1348</v>
      </c>
      <c r="G995" s="248" t="s">
        <v>260</v>
      </c>
      <c r="H995" s="249">
        <v>1</v>
      </c>
      <c r="I995" s="250"/>
      <c r="J995" s="251">
        <f>ROUND(I995*H995,2)</f>
        <v>0</v>
      </c>
      <c r="K995" s="252"/>
      <c r="L995" s="45"/>
      <c r="M995" s="253" t="s">
        <v>1</v>
      </c>
      <c r="N995" s="254" t="s">
        <v>44</v>
      </c>
      <c r="O995" s="92"/>
      <c r="P995" s="255">
        <f>O995*H995</f>
        <v>0</v>
      </c>
      <c r="Q995" s="255">
        <v>0.00024000000000000001</v>
      </c>
      <c r="R995" s="255">
        <f>Q995*H995</f>
        <v>0.00024000000000000001</v>
      </c>
      <c r="S995" s="255">
        <v>0</v>
      </c>
      <c r="T995" s="256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57" t="s">
        <v>294</v>
      </c>
      <c r="AT995" s="257" t="s">
        <v>191</v>
      </c>
      <c r="AU995" s="257" t="s">
        <v>90</v>
      </c>
      <c r="AY995" s="18" t="s">
        <v>189</v>
      </c>
      <c r="BE995" s="258">
        <f>IF(N995="základní",J995,0)</f>
        <v>0</v>
      </c>
      <c r="BF995" s="258">
        <f>IF(N995="snížená",J995,0)</f>
        <v>0</v>
      </c>
      <c r="BG995" s="258">
        <f>IF(N995="zákl. přenesená",J995,0)</f>
        <v>0</v>
      </c>
      <c r="BH995" s="258">
        <f>IF(N995="sníž. přenesená",J995,0)</f>
        <v>0</v>
      </c>
      <c r="BI995" s="258">
        <f>IF(N995="nulová",J995,0)</f>
        <v>0</v>
      </c>
      <c r="BJ995" s="18" t="s">
        <v>84</v>
      </c>
      <c r="BK995" s="258">
        <f>ROUND(I995*H995,2)</f>
        <v>0</v>
      </c>
      <c r="BL995" s="18" t="s">
        <v>294</v>
      </c>
      <c r="BM995" s="257" t="s">
        <v>1349</v>
      </c>
    </row>
    <row r="996" s="2" customFormat="1">
      <c r="A996" s="39"/>
      <c r="B996" s="40"/>
      <c r="C996" s="41"/>
      <c r="D996" s="259" t="s">
        <v>196</v>
      </c>
      <c r="E996" s="41"/>
      <c r="F996" s="260" t="s">
        <v>1348</v>
      </c>
      <c r="G996" s="41"/>
      <c r="H996" s="41"/>
      <c r="I996" s="140"/>
      <c r="J996" s="41"/>
      <c r="K996" s="41"/>
      <c r="L996" s="45"/>
      <c r="M996" s="261"/>
      <c r="N996" s="262"/>
      <c r="O996" s="92"/>
      <c r="P996" s="92"/>
      <c r="Q996" s="92"/>
      <c r="R996" s="92"/>
      <c r="S996" s="92"/>
      <c r="T996" s="93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T996" s="18" t="s">
        <v>196</v>
      </c>
      <c r="AU996" s="18" t="s">
        <v>90</v>
      </c>
    </row>
    <row r="997" s="2" customFormat="1" ht="21.75" customHeight="1">
      <c r="A997" s="39"/>
      <c r="B997" s="40"/>
      <c r="C997" s="245" t="s">
        <v>1350</v>
      </c>
      <c r="D997" s="245" t="s">
        <v>191</v>
      </c>
      <c r="E997" s="246" t="s">
        <v>1351</v>
      </c>
      <c r="F997" s="247" t="s">
        <v>1352</v>
      </c>
      <c r="G997" s="248" t="s">
        <v>260</v>
      </c>
      <c r="H997" s="249">
        <v>1</v>
      </c>
      <c r="I997" s="250"/>
      <c r="J997" s="251">
        <f>ROUND(I997*H997,2)</f>
        <v>0</v>
      </c>
      <c r="K997" s="252"/>
      <c r="L997" s="45"/>
      <c r="M997" s="253" t="s">
        <v>1</v>
      </c>
      <c r="N997" s="254" t="s">
        <v>44</v>
      </c>
      <c r="O997" s="92"/>
      <c r="P997" s="255">
        <f>O997*H997</f>
        <v>0</v>
      </c>
      <c r="Q997" s="255">
        <v>0.00024000000000000001</v>
      </c>
      <c r="R997" s="255">
        <f>Q997*H997</f>
        <v>0.00024000000000000001</v>
      </c>
      <c r="S997" s="255">
        <v>0</v>
      </c>
      <c r="T997" s="256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57" t="s">
        <v>294</v>
      </c>
      <c r="AT997" s="257" t="s">
        <v>191</v>
      </c>
      <c r="AU997" s="257" t="s">
        <v>90</v>
      </c>
      <c r="AY997" s="18" t="s">
        <v>189</v>
      </c>
      <c r="BE997" s="258">
        <f>IF(N997="základní",J997,0)</f>
        <v>0</v>
      </c>
      <c r="BF997" s="258">
        <f>IF(N997="snížená",J997,0)</f>
        <v>0</v>
      </c>
      <c r="BG997" s="258">
        <f>IF(N997="zákl. přenesená",J997,0)</f>
        <v>0</v>
      </c>
      <c r="BH997" s="258">
        <f>IF(N997="sníž. přenesená",J997,0)</f>
        <v>0</v>
      </c>
      <c r="BI997" s="258">
        <f>IF(N997="nulová",J997,0)</f>
        <v>0</v>
      </c>
      <c r="BJ997" s="18" t="s">
        <v>84</v>
      </c>
      <c r="BK997" s="258">
        <f>ROUND(I997*H997,2)</f>
        <v>0</v>
      </c>
      <c r="BL997" s="18" t="s">
        <v>294</v>
      </c>
      <c r="BM997" s="257" t="s">
        <v>1353</v>
      </c>
    </row>
    <row r="998" s="2" customFormat="1">
      <c r="A998" s="39"/>
      <c r="B998" s="40"/>
      <c r="C998" s="41"/>
      <c r="D998" s="259" t="s">
        <v>196</v>
      </c>
      <c r="E998" s="41"/>
      <c r="F998" s="260" t="s">
        <v>1352</v>
      </c>
      <c r="G998" s="41"/>
      <c r="H998" s="41"/>
      <c r="I998" s="140"/>
      <c r="J998" s="41"/>
      <c r="K998" s="41"/>
      <c r="L998" s="45"/>
      <c r="M998" s="261"/>
      <c r="N998" s="262"/>
      <c r="O998" s="92"/>
      <c r="P998" s="92"/>
      <c r="Q998" s="92"/>
      <c r="R998" s="92"/>
      <c r="S998" s="92"/>
      <c r="T998" s="93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T998" s="18" t="s">
        <v>196</v>
      </c>
      <c r="AU998" s="18" t="s">
        <v>90</v>
      </c>
    </row>
    <row r="999" s="2" customFormat="1" ht="21.75" customHeight="1">
      <c r="A999" s="39"/>
      <c r="B999" s="40"/>
      <c r="C999" s="245" t="s">
        <v>1354</v>
      </c>
      <c r="D999" s="245" t="s">
        <v>191</v>
      </c>
      <c r="E999" s="246" t="s">
        <v>1355</v>
      </c>
      <c r="F999" s="247" t="s">
        <v>1356</v>
      </c>
      <c r="G999" s="248" t="s">
        <v>775</v>
      </c>
      <c r="H999" s="249">
        <v>1</v>
      </c>
      <c r="I999" s="250"/>
      <c r="J999" s="251">
        <f>ROUND(I999*H999,2)</f>
        <v>0</v>
      </c>
      <c r="K999" s="252"/>
      <c r="L999" s="45"/>
      <c r="M999" s="253" t="s">
        <v>1</v>
      </c>
      <c r="N999" s="254" t="s">
        <v>44</v>
      </c>
      <c r="O999" s="92"/>
      <c r="P999" s="255">
        <f>O999*H999</f>
        <v>0</v>
      </c>
      <c r="Q999" s="255">
        <v>0.00024000000000000001</v>
      </c>
      <c r="R999" s="255">
        <f>Q999*H999</f>
        <v>0.00024000000000000001</v>
      </c>
      <c r="S999" s="255">
        <v>0</v>
      </c>
      <c r="T999" s="256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57" t="s">
        <v>294</v>
      </c>
      <c r="AT999" s="257" t="s">
        <v>191</v>
      </c>
      <c r="AU999" s="257" t="s">
        <v>90</v>
      </c>
      <c r="AY999" s="18" t="s">
        <v>189</v>
      </c>
      <c r="BE999" s="258">
        <f>IF(N999="základní",J999,0)</f>
        <v>0</v>
      </c>
      <c r="BF999" s="258">
        <f>IF(N999="snížená",J999,0)</f>
        <v>0</v>
      </c>
      <c r="BG999" s="258">
        <f>IF(N999="zákl. přenesená",J999,0)</f>
        <v>0</v>
      </c>
      <c r="BH999" s="258">
        <f>IF(N999="sníž. přenesená",J999,0)</f>
        <v>0</v>
      </c>
      <c r="BI999" s="258">
        <f>IF(N999="nulová",J999,0)</f>
        <v>0</v>
      </c>
      <c r="BJ999" s="18" t="s">
        <v>84</v>
      </c>
      <c r="BK999" s="258">
        <f>ROUND(I999*H999,2)</f>
        <v>0</v>
      </c>
      <c r="BL999" s="18" t="s">
        <v>294</v>
      </c>
      <c r="BM999" s="257" t="s">
        <v>1357</v>
      </c>
    </row>
    <row r="1000" s="2" customFormat="1">
      <c r="A1000" s="39"/>
      <c r="B1000" s="40"/>
      <c r="C1000" s="41"/>
      <c r="D1000" s="259" t="s">
        <v>196</v>
      </c>
      <c r="E1000" s="41"/>
      <c r="F1000" s="260" t="s">
        <v>1356</v>
      </c>
      <c r="G1000" s="41"/>
      <c r="H1000" s="41"/>
      <c r="I1000" s="140"/>
      <c r="J1000" s="41"/>
      <c r="K1000" s="41"/>
      <c r="L1000" s="45"/>
      <c r="M1000" s="261"/>
      <c r="N1000" s="262"/>
      <c r="O1000" s="92"/>
      <c r="P1000" s="92"/>
      <c r="Q1000" s="92"/>
      <c r="R1000" s="92"/>
      <c r="S1000" s="92"/>
      <c r="T1000" s="93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T1000" s="18" t="s">
        <v>196</v>
      </c>
      <c r="AU1000" s="18" t="s">
        <v>90</v>
      </c>
    </row>
    <row r="1001" s="2" customFormat="1" ht="21.75" customHeight="1">
      <c r="A1001" s="39"/>
      <c r="B1001" s="40"/>
      <c r="C1001" s="245" t="s">
        <v>1358</v>
      </c>
      <c r="D1001" s="245" t="s">
        <v>191</v>
      </c>
      <c r="E1001" s="246" t="s">
        <v>1359</v>
      </c>
      <c r="F1001" s="247" t="s">
        <v>1360</v>
      </c>
      <c r="G1001" s="248" t="s">
        <v>260</v>
      </c>
      <c r="H1001" s="249">
        <v>1</v>
      </c>
      <c r="I1001" s="250"/>
      <c r="J1001" s="251">
        <f>ROUND(I1001*H1001,2)</f>
        <v>0</v>
      </c>
      <c r="K1001" s="252"/>
      <c r="L1001" s="45"/>
      <c r="M1001" s="253" t="s">
        <v>1</v>
      </c>
      <c r="N1001" s="254" t="s">
        <v>44</v>
      </c>
      <c r="O1001" s="92"/>
      <c r="P1001" s="255">
        <f>O1001*H1001</f>
        <v>0</v>
      </c>
      <c r="Q1001" s="255">
        <v>0</v>
      </c>
      <c r="R1001" s="255">
        <f>Q1001*H1001</f>
        <v>0</v>
      </c>
      <c r="S1001" s="255">
        <v>0</v>
      </c>
      <c r="T1001" s="256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57" t="s">
        <v>294</v>
      </c>
      <c r="AT1001" s="257" t="s">
        <v>191</v>
      </c>
      <c r="AU1001" s="257" t="s">
        <v>90</v>
      </c>
      <c r="AY1001" s="18" t="s">
        <v>189</v>
      </c>
      <c r="BE1001" s="258">
        <f>IF(N1001="základní",J1001,0)</f>
        <v>0</v>
      </c>
      <c r="BF1001" s="258">
        <f>IF(N1001="snížená",J1001,0)</f>
        <v>0</v>
      </c>
      <c r="BG1001" s="258">
        <f>IF(N1001="zákl. přenesená",J1001,0)</f>
        <v>0</v>
      </c>
      <c r="BH1001" s="258">
        <f>IF(N1001="sníž. přenesená",J1001,0)</f>
        <v>0</v>
      </c>
      <c r="BI1001" s="258">
        <f>IF(N1001="nulová",J1001,0)</f>
        <v>0</v>
      </c>
      <c r="BJ1001" s="18" t="s">
        <v>84</v>
      </c>
      <c r="BK1001" s="258">
        <f>ROUND(I1001*H1001,2)</f>
        <v>0</v>
      </c>
      <c r="BL1001" s="18" t="s">
        <v>294</v>
      </c>
      <c r="BM1001" s="257" t="s">
        <v>1361</v>
      </c>
    </row>
    <row r="1002" s="2" customFormat="1">
      <c r="A1002" s="39"/>
      <c r="B1002" s="40"/>
      <c r="C1002" s="41"/>
      <c r="D1002" s="259" t="s">
        <v>196</v>
      </c>
      <c r="E1002" s="41"/>
      <c r="F1002" s="260" t="s">
        <v>1360</v>
      </c>
      <c r="G1002" s="41"/>
      <c r="H1002" s="41"/>
      <c r="I1002" s="140"/>
      <c r="J1002" s="41"/>
      <c r="K1002" s="41"/>
      <c r="L1002" s="45"/>
      <c r="M1002" s="261"/>
      <c r="N1002" s="262"/>
      <c r="O1002" s="92"/>
      <c r="P1002" s="92"/>
      <c r="Q1002" s="92"/>
      <c r="R1002" s="92"/>
      <c r="S1002" s="92"/>
      <c r="T1002" s="93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18" t="s">
        <v>196</v>
      </c>
      <c r="AU1002" s="18" t="s">
        <v>90</v>
      </c>
    </row>
    <row r="1003" s="2" customFormat="1" ht="16.5" customHeight="1">
      <c r="A1003" s="39"/>
      <c r="B1003" s="40"/>
      <c r="C1003" s="245" t="s">
        <v>1362</v>
      </c>
      <c r="D1003" s="245" t="s">
        <v>191</v>
      </c>
      <c r="E1003" s="246" t="s">
        <v>1363</v>
      </c>
      <c r="F1003" s="247" t="s">
        <v>1364</v>
      </c>
      <c r="G1003" s="248" t="s">
        <v>88</v>
      </c>
      <c r="H1003" s="249">
        <v>7.2000000000000002</v>
      </c>
      <c r="I1003" s="250"/>
      <c r="J1003" s="251">
        <f>ROUND(I1003*H1003,2)</f>
        <v>0</v>
      </c>
      <c r="K1003" s="252"/>
      <c r="L1003" s="45"/>
      <c r="M1003" s="253" t="s">
        <v>1</v>
      </c>
      <c r="N1003" s="254" t="s">
        <v>44</v>
      </c>
      <c r="O1003" s="92"/>
      <c r="P1003" s="255">
        <f>O1003*H1003</f>
        <v>0</v>
      </c>
      <c r="Q1003" s="255">
        <v>0</v>
      </c>
      <c r="R1003" s="255">
        <f>Q1003*H1003</f>
        <v>0</v>
      </c>
      <c r="S1003" s="255">
        <v>0.02</v>
      </c>
      <c r="T1003" s="256">
        <f>S1003*H1003</f>
        <v>0.14400000000000002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57" t="s">
        <v>294</v>
      </c>
      <c r="AT1003" s="257" t="s">
        <v>191</v>
      </c>
      <c r="AU1003" s="257" t="s">
        <v>90</v>
      </c>
      <c r="AY1003" s="18" t="s">
        <v>189</v>
      </c>
      <c r="BE1003" s="258">
        <f>IF(N1003="základní",J1003,0)</f>
        <v>0</v>
      </c>
      <c r="BF1003" s="258">
        <f>IF(N1003="snížená",J1003,0)</f>
        <v>0</v>
      </c>
      <c r="BG1003" s="258">
        <f>IF(N1003="zákl. přenesená",J1003,0)</f>
        <v>0</v>
      </c>
      <c r="BH1003" s="258">
        <f>IF(N1003="sníž. přenesená",J1003,0)</f>
        <v>0</v>
      </c>
      <c r="BI1003" s="258">
        <f>IF(N1003="nulová",J1003,0)</f>
        <v>0</v>
      </c>
      <c r="BJ1003" s="18" t="s">
        <v>84</v>
      </c>
      <c r="BK1003" s="258">
        <f>ROUND(I1003*H1003,2)</f>
        <v>0</v>
      </c>
      <c r="BL1003" s="18" t="s">
        <v>294</v>
      </c>
      <c r="BM1003" s="257" t="s">
        <v>1365</v>
      </c>
    </row>
    <row r="1004" s="2" customFormat="1">
      <c r="A1004" s="39"/>
      <c r="B1004" s="40"/>
      <c r="C1004" s="41"/>
      <c r="D1004" s="259" t="s">
        <v>196</v>
      </c>
      <c r="E1004" s="41"/>
      <c r="F1004" s="260" t="s">
        <v>1364</v>
      </c>
      <c r="G1004" s="41"/>
      <c r="H1004" s="41"/>
      <c r="I1004" s="140"/>
      <c r="J1004" s="41"/>
      <c r="K1004" s="41"/>
      <c r="L1004" s="45"/>
      <c r="M1004" s="261"/>
      <c r="N1004" s="262"/>
      <c r="O1004" s="92"/>
      <c r="P1004" s="92"/>
      <c r="Q1004" s="92"/>
      <c r="R1004" s="92"/>
      <c r="S1004" s="92"/>
      <c r="T1004" s="93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T1004" s="18" t="s">
        <v>196</v>
      </c>
      <c r="AU1004" s="18" t="s">
        <v>90</v>
      </c>
    </row>
    <row r="1005" s="13" customFormat="1">
      <c r="A1005" s="13"/>
      <c r="B1005" s="263"/>
      <c r="C1005" s="264"/>
      <c r="D1005" s="259" t="s">
        <v>198</v>
      </c>
      <c r="E1005" s="265" t="s">
        <v>1</v>
      </c>
      <c r="F1005" s="266" t="s">
        <v>1366</v>
      </c>
      <c r="G1005" s="264"/>
      <c r="H1005" s="265" t="s">
        <v>1</v>
      </c>
      <c r="I1005" s="267"/>
      <c r="J1005" s="264"/>
      <c r="K1005" s="264"/>
      <c r="L1005" s="268"/>
      <c r="M1005" s="269"/>
      <c r="N1005" s="270"/>
      <c r="O1005" s="270"/>
      <c r="P1005" s="270"/>
      <c r="Q1005" s="270"/>
      <c r="R1005" s="270"/>
      <c r="S1005" s="270"/>
      <c r="T1005" s="271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72" t="s">
        <v>198</v>
      </c>
      <c r="AU1005" s="272" t="s">
        <v>90</v>
      </c>
      <c r="AV1005" s="13" t="s">
        <v>84</v>
      </c>
      <c r="AW1005" s="13" t="s">
        <v>34</v>
      </c>
      <c r="AX1005" s="13" t="s">
        <v>79</v>
      </c>
      <c r="AY1005" s="272" t="s">
        <v>189</v>
      </c>
    </row>
    <row r="1006" s="14" customFormat="1">
      <c r="A1006" s="14"/>
      <c r="B1006" s="273"/>
      <c r="C1006" s="274"/>
      <c r="D1006" s="259" t="s">
        <v>198</v>
      </c>
      <c r="E1006" s="275" t="s">
        <v>1</v>
      </c>
      <c r="F1006" s="276" t="s">
        <v>1367</v>
      </c>
      <c r="G1006" s="274"/>
      <c r="H1006" s="277">
        <v>3.1499999999999999</v>
      </c>
      <c r="I1006" s="278"/>
      <c r="J1006" s="274"/>
      <c r="K1006" s="274"/>
      <c r="L1006" s="279"/>
      <c r="M1006" s="280"/>
      <c r="N1006" s="281"/>
      <c r="O1006" s="281"/>
      <c r="P1006" s="281"/>
      <c r="Q1006" s="281"/>
      <c r="R1006" s="281"/>
      <c r="S1006" s="281"/>
      <c r="T1006" s="282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83" t="s">
        <v>198</v>
      </c>
      <c r="AU1006" s="283" t="s">
        <v>90</v>
      </c>
      <c r="AV1006" s="14" t="s">
        <v>90</v>
      </c>
      <c r="AW1006" s="14" t="s">
        <v>34</v>
      </c>
      <c r="AX1006" s="14" t="s">
        <v>79</v>
      </c>
      <c r="AY1006" s="283" t="s">
        <v>189</v>
      </c>
    </row>
    <row r="1007" s="14" customFormat="1">
      <c r="A1007" s="14"/>
      <c r="B1007" s="273"/>
      <c r="C1007" s="274"/>
      <c r="D1007" s="259" t="s">
        <v>198</v>
      </c>
      <c r="E1007" s="275" t="s">
        <v>1</v>
      </c>
      <c r="F1007" s="276" t="s">
        <v>1368</v>
      </c>
      <c r="G1007" s="274"/>
      <c r="H1007" s="277">
        <v>4.0499999999999998</v>
      </c>
      <c r="I1007" s="278"/>
      <c r="J1007" s="274"/>
      <c r="K1007" s="274"/>
      <c r="L1007" s="279"/>
      <c r="M1007" s="280"/>
      <c r="N1007" s="281"/>
      <c r="O1007" s="281"/>
      <c r="P1007" s="281"/>
      <c r="Q1007" s="281"/>
      <c r="R1007" s="281"/>
      <c r="S1007" s="281"/>
      <c r="T1007" s="282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83" t="s">
        <v>198</v>
      </c>
      <c r="AU1007" s="283" t="s">
        <v>90</v>
      </c>
      <c r="AV1007" s="14" t="s">
        <v>90</v>
      </c>
      <c r="AW1007" s="14" t="s">
        <v>34</v>
      </c>
      <c r="AX1007" s="14" t="s">
        <v>79</v>
      </c>
      <c r="AY1007" s="283" t="s">
        <v>189</v>
      </c>
    </row>
    <row r="1008" s="15" customFormat="1">
      <c r="A1008" s="15"/>
      <c r="B1008" s="284"/>
      <c r="C1008" s="285"/>
      <c r="D1008" s="259" t="s">
        <v>198</v>
      </c>
      <c r="E1008" s="286" t="s">
        <v>1</v>
      </c>
      <c r="F1008" s="287" t="s">
        <v>201</v>
      </c>
      <c r="G1008" s="285"/>
      <c r="H1008" s="288">
        <v>7.2000000000000002</v>
      </c>
      <c r="I1008" s="289"/>
      <c r="J1008" s="285"/>
      <c r="K1008" s="285"/>
      <c r="L1008" s="290"/>
      <c r="M1008" s="291"/>
      <c r="N1008" s="292"/>
      <c r="O1008" s="292"/>
      <c r="P1008" s="292"/>
      <c r="Q1008" s="292"/>
      <c r="R1008" s="292"/>
      <c r="S1008" s="292"/>
      <c r="T1008" s="293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94" t="s">
        <v>198</v>
      </c>
      <c r="AU1008" s="294" t="s">
        <v>90</v>
      </c>
      <c r="AV1008" s="15" t="s">
        <v>194</v>
      </c>
      <c r="AW1008" s="15" t="s">
        <v>34</v>
      </c>
      <c r="AX1008" s="15" t="s">
        <v>84</v>
      </c>
      <c r="AY1008" s="294" t="s">
        <v>189</v>
      </c>
    </row>
    <row r="1009" s="2" customFormat="1" ht="21.75" customHeight="1">
      <c r="A1009" s="39"/>
      <c r="B1009" s="40"/>
      <c r="C1009" s="245" t="s">
        <v>1369</v>
      </c>
      <c r="D1009" s="245" t="s">
        <v>191</v>
      </c>
      <c r="E1009" s="246" t="s">
        <v>1370</v>
      </c>
      <c r="F1009" s="247" t="s">
        <v>1371</v>
      </c>
      <c r="G1009" s="248" t="s">
        <v>88</v>
      </c>
      <c r="H1009" s="249">
        <v>2</v>
      </c>
      <c r="I1009" s="250"/>
      <c r="J1009" s="251">
        <f>ROUND(I1009*H1009,2)</f>
        <v>0</v>
      </c>
      <c r="K1009" s="252"/>
      <c r="L1009" s="45"/>
      <c r="M1009" s="253" t="s">
        <v>1</v>
      </c>
      <c r="N1009" s="254" t="s">
        <v>44</v>
      </c>
      <c r="O1009" s="92"/>
      <c r="P1009" s="255">
        <f>O1009*H1009</f>
        <v>0</v>
      </c>
      <c r="Q1009" s="255">
        <v>1.0000000000000001E-05</v>
      </c>
      <c r="R1009" s="255">
        <f>Q1009*H1009</f>
        <v>2.0000000000000002E-05</v>
      </c>
      <c r="S1009" s="255">
        <v>0</v>
      </c>
      <c r="T1009" s="256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57" t="s">
        <v>294</v>
      </c>
      <c r="AT1009" s="257" t="s">
        <v>191</v>
      </c>
      <c r="AU1009" s="257" t="s">
        <v>90</v>
      </c>
      <c r="AY1009" s="18" t="s">
        <v>189</v>
      </c>
      <c r="BE1009" s="258">
        <f>IF(N1009="základní",J1009,0)</f>
        <v>0</v>
      </c>
      <c r="BF1009" s="258">
        <f>IF(N1009="snížená",J1009,0)</f>
        <v>0</v>
      </c>
      <c r="BG1009" s="258">
        <f>IF(N1009="zákl. přenesená",J1009,0)</f>
        <v>0</v>
      </c>
      <c r="BH1009" s="258">
        <f>IF(N1009="sníž. přenesená",J1009,0)</f>
        <v>0</v>
      </c>
      <c r="BI1009" s="258">
        <f>IF(N1009="nulová",J1009,0)</f>
        <v>0</v>
      </c>
      <c r="BJ1009" s="18" t="s">
        <v>84</v>
      </c>
      <c r="BK1009" s="258">
        <f>ROUND(I1009*H1009,2)</f>
        <v>0</v>
      </c>
      <c r="BL1009" s="18" t="s">
        <v>294</v>
      </c>
      <c r="BM1009" s="257" t="s">
        <v>1372</v>
      </c>
    </row>
    <row r="1010" s="2" customFormat="1">
      <c r="A1010" s="39"/>
      <c r="B1010" s="40"/>
      <c r="C1010" s="41"/>
      <c r="D1010" s="259" t="s">
        <v>196</v>
      </c>
      <c r="E1010" s="41"/>
      <c r="F1010" s="260" t="s">
        <v>1371</v>
      </c>
      <c r="G1010" s="41"/>
      <c r="H1010" s="41"/>
      <c r="I1010" s="140"/>
      <c r="J1010" s="41"/>
      <c r="K1010" s="41"/>
      <c r="L1010" s="45"/>
      <c r="M1010" s="261"/>
      <c r="N1010" s="262"/>
      <c r="O1010" s="92"/>
      <c r="P1010" s="92"/>
      <c r="Q1010" s="92"/>
      <c r="R1010" s="92"/>
      <c r="S1010" s="92"/>
      <c r="T1010" s="93"/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T1010" s="18" t="s">
        <v>196</v>
      </c>
      <c r="AU1010" s="18" t="s">
        <v>90</v>
      </c>
    </row>
    <row r="1011" s="14" customFormat="1">
      <c r="A1011" s="14"/>
      <c r="B1011" s="273"/>
      <c r="C1011" s="274"/>
      <c r="D1011" s="259" t="s">
        <v>198</v>
      </c>
      <c r="E1011" s="275" t="s">
        <v>1</v>
      </c>
      <c r="F1011" s="276" t="s">
        <v>1373</v>
      </c>
      <c r="G1011" s="274"/>
      <c r="H1011" s="277">
        <v>2</v>
      </c>
      <c r="I1011" s="278"/>
      <c r="J1011" s="274"/>
      <c r="K1011" s="274"/>
      <c r="L1011" s="279"/>
      <c r="M1011" s="280"/>
      <c r="N1011" s="281"/>
      <c r="O1011" s="281"/>
      <c r="P1011" s="281"/>
      <c r="Q1011" s="281"/>
      <c r="R1011" s="281"/>
      <c r="S1011" s="281"/>
      <c r="T1011" s="282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83" t="s">
        <v>198</v>
      </c>
      <c r="AU1011" s="283" t="s">
        <v>90</v>
      </c>
      <c r="AV1011" s="14" t="s">
        <v>90</v>
      </c>
      <c r="AW1011" s="14" t="s">
        <v>34</v>
      </c>
      <c r="AX1011" s="14" t="s">
        <v>79</v>
      </c>
      <c r="AY1011" s="283" t="s">
        <v>189</v>
      </c>
    </row>
    <row r="1012" s="15" customFormat="1">
      <c r="A1012" s="15"/>
      <c r="B1012" s="284"/>
      <c r="C1012" s="285"/>
      <c r="D1012" s="259" t="s">
        <v>198</v>
      </c>
      <c r="E1012" s="286" t="s">
        <v>1</v>
      </c>
      <c r="F1012" s="287" t="s">
        <v>201</v>
      </c>
      <c r="G1012" s="285"/>
      <c r="H1012" s="288">
        <v>2</v>
      </c>
      <c r="I1012" s="289"/>
      <c r="J1012" s="285"/>
      <c r="K1012" s="285"/>
      <c r="L1012" s="290"/>
      <c r="M1012" s="291"/>
      <c r="N1012" s="292"/>
      <c r="O1012" s="292"/>
      <c r="P1012" s="292"/>
      <c r="Q1012" s="292"/>
      <c r="R1012" s="292"/>
      <c r="S1012" s="292"/>
      <c r="T1012" s="293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94" t="s">
        <v>198</v>
      </c>
      <c r="AU1012" s="294" t="s">
        <v>90</v>
      </c>
      <c r="AV1012" s="15" t="s">
        <v>194</v>
      </c>
      <c r="AW1012" s="15" t="s">
        <v>34</v>
      </c>
      <c r="AX1012" s="15" t="s">
        <v>84</v>
      </c>
      <c r="AY1012" s="294" t="s">
        <v>189</v>
      </c>
    </row>
    <row r="1013" s="2" customFormat="1" ht="21.75" customHeight="1">
      <c r="A1013" s="39"/>
      <c r="B1013" s="40"/>
      <c r="C1013" s="245" t="s">
        <v>1374</v>
      </c>
      <c r="D1013" s="245" t="s">
        <v>191</v>
      </c>
      <c r="E1013" s="246" t="s">
        <v>1375</v>
      </c>
      <c r="F1013" s="247" t="s">
        <v>1376</v>
      </c>
      <c r="G1013" s="248" t="s">
        <v>88</v>
      </c>
      <c r="H1013" s="249">
        <v>2</v>
      </c>
      <c r="I1013" s="250"/>
      <c r="J1013" s="251">
        <f>ROUND(I1013*H1013,2)</f>
        <v>0</v>
      </c>
      <c r="K1013" s="252"/>
      <c r="L1013" s="45"/>
      <c r="M1013" s="253" t="s">
        <v>1</v>
      </c>
      <c r="N1013" s="254" t="s">
        <v>44</v>
      </c>
      <c r="O1013" s="92"/>
      <c r="P1013" s="255">
        <f>O1013*H1013</f>
        <v>0</v>
      </c>
      <c r="Q1013" s="255">
        <v>1.0000000000000001E-05</v>
      </c>
      <c r="R1013" s="255">
        <f>Q1013*H1013</f>
        <v>2.0000000000000002E-05</v>
      </c>
      <c r="S1013" s="255">
        <v>0</v>
      </c>
      <c r="T1013" s="256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57" t="s">
        <v>294</v>
      </c>
      <c r="AT1013" s="257" t="s">
        <v>191</v>
      </c>
      <c r="AU1013" s="257" t="s">
        <v>90</v>
      </c>
      <c r="AY1013" s="18" t="s">
        <v>189</v>
      </c>
      <c r="BE1013" s="258">
        <f>IF(N1013="základní",J1013,0)</f>
        <v>0</v>
      </c>
      <c r="BF1013" s="258">
        <f>IF(N1013="snížená",J1013,0)</f>
        <v>0</v>
      </c>
      <c r="BG1013" s="258">
        <f>IF(N1013="zákl. přenesená",J1013,0)</f>
        <v>0</v>
      </c>
      <c r="BH1013" s="258">
        <f>IF(N1013="sníž. přenesená",J1013,0)</f>
        <v>0</v>
      </c>
      <c r="BI1013" s="258">
        <f>IF(N1013="nulová",J1013,0)</f>
        <v>0</v>
      </c>
      <c r="BJ1013" s="18" t="s">
        <v>84</v>
      </c>
      <c r="BK1013" s="258">
        <f>ROUND(I1013*H1013,2)</f>
        <v>0</v>
      </c>
      <c r="BL1013" s="18" t="s">
        <v>294</v>
      </c>
      <c r="BM1013" s="257" t="s">
        <v>1377</v>
      </c>
    </row>
    <row r="1014" s="2" customFormat="1">
      <c r="A1014" s="39"/>
      <c r="B1014" s="40"/>
      <c r="C1014" s="41"/>
      <c r="D1014" s="259" t="s">
        <v>196</v>
      </c>
      <c r="E1014" s="41"/>
      <c r="F1014" s="260" t="s">
        <v>1376</v>
      </c>
      <c r="G1014" s="41"/>
      <c r="H1014" s="41"/>
      <c r="I1014" s="140"/>
      <c r="J1014" s="41"/>
      <c r="K1014" s="41"/>
      <c r="L1014" s="45"/>
      <c r="M1014" s="261"/>
      <c r="N1014" s="262"/>
      <c r="O1014" s="92"/>
      <c r="P1014" s="92"/>
      <c r="Q1014" s="92"/>
      <c r="R1014" s="92"/>
      <c r="S1014" s="92"/>
      <c r="T1014" s="93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196</v>
      </c>
      <c r="AU1014" s="18" t="s">
        <v>90</v>
      </c>
    </row>
    <row r="1015" s="14" customFormat="1">
      <c r="A1015" s="14"/>
      <c r="B1015" s="273"/>
      <c r="C1015" s="274"/>
      <c r="D1015" s="259" t="s">
        <v>198</v>
      </c>
      <c r="E1015" s="275" t="s">
        <v>1</v>
      </c>
      <c r="F1015" s="276" t="s">
        <v>1378</v>
      </c>
      <c r="G1015" s="274"/>
      <c r="H1015" s="277">
        <v>2</v>
      </c>
      <c r="I1015" s="278"/>
      <c r="J1015" s="274"/>
      <c r="K1015" s="274"/>
      <c r="L1015" s="279"/>
      <c r="M1015" s="280"/>
      <c r="N1015" s="281"/>
      <c r="O1015" s="281"/>
      <c r="P1015" s="281"/>
      <c r="Q1015" s="281"/>
      <c r="R1015" s="281"/>
      <c r="S1015" s="281"/>
      <c r="T1015" s="282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83" t="s">
        <v>198</v>
      </c>
      <c r="AU1015" s="283" t="s">
        <v>90</v>
      </c>
      <c r="AV1015" s="14" t="s">
        <v>90</v>
      </c>
      <c r="AW1015" s="14" t="s">
        <v>34</v>
      </c>
      <c r="AX1015" s="14" t="s">
        <v>79</v>
      </c>
      <c r="AY1015" s="283" t="s">
        <v>189</v>
      </c>
    </row>
    <row r="1016" s="15" customFormat="1">
      <c r="A1016" s="15"/>
      <c r="B1016" s="284"/>
      <c r="C1016" s="285"/>
      <c r="D1016" s="259" t="s">
        <v>198</v>
      </c>
      <c r="E1016" s="286" t="s">
        <v>1</v>
      </c>
      <c r="F1016" s="287" t="s">
        <v>201</v>
      </c>
      <c r="G1016" s="285"/>
      <c r="H1016" s="288">
        <v>2</v>
      </c>
      <c r="I1016" s="289"/>
      <c r="J1016" s="285"/>
      <c r="K1016" s="285"/>
      <c r="L1016" s="290"/>
      <c r="M1016" s="291"/>
      <c r="N1016" s="292"/>
      <c r="O1016" s="292"/>
      <c r="P1016" s="292"/>
      <c r="Q1016" s="292"/>
      <c r="R1016" s="292"/>
      <c r="S1016" s="292"/>
      <c r="T1016" s="293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94" t="s">
        <v>198</v>
      </c>
      <c r="AU1016" s="294" t="s">
        <v>90</v>
      </c>
      <c r="AV1016" s="15" t="s">
        <v>194</v>
      </c>
      <c r="AW1016" s="15" t="s">
        <v>34</v>
      </c>
      <c r="AX1016" s="15" t="s">
        <v>84</v>
      </c>
      <c r="AY1016" s="294" t="s">
        <v>189</v>
      </c>
    </row>
    <row r="1017" s="2" customFormat="1" ht="21.75" customHeight="1">
      <c r="A1017" s="39"/>
      <c r="B1017" s="40"/>
      <c r="C1017" s="245" t="s">
        <v>1379</v>
      </c>
      <c r="D1017" s="245" t="s">
        <v>191</v>
      </c>
      <c r="E1017" s="246" t="s">
        <v>1380</v>
      </c>
      <c r="F1017" s="247" t="s">
        <v>1381</v>
      </c>
      <c r="G1017" s="248" t="s">
        <v>88</v>
      </c>
      <c r="H1017" s="249">
        <v>1</v>
      </c>
      <c r="I1017" s="250"/>
      <c r="J1017" s="251">
        <f>ROUND(I1017*H1017,2)</f>
        <v>0</v>
      </c>
      <c r="K1017" s="252"/>
      <c r="L1017" s="45"/>
      <c r="M1017" s="253" t="s">
        <v>1</v>
      </c>
      <c r="N1017" s="254" t="s">
        <v>44</v>
      </c>
      <c r="O1017" s="92"/>
      <c r="P1017" s="255">
        <f>O1017*H1017</f>
        <v>0</v>
      </c>
      <c r="Q1017" s="255">
        <v>1.0000000000000001E-05</v>
      </c>
      <c r="R1017" s="255">
        <f>Q1017*H1017</f>
        <v>1.0000000000000001E-05</v>
      </c>
      <c r="S1017" s="255">
        <v>0</v>
      </c>
      <c r="T1017" s="256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57" t="s">
        <v>294</v>
      </c>
      <c r="AT1017" s="257" t="s">
        <v>191</v>
      </c>
      <c r="AU1017" s="257" t="s">
        <v>90</v>
      </c>
      <c r="AY1017" s="18" t="s">
        <v>189</v>
      </c>
      <c r="BE1017" s="258">
        <f>IF(N1017="základní",J1017,0)</f>
        <v>0</v>
      </c>
      <c r="BF1017" s="258">
        <f>IF(N1017="snížená",J1017,0)</f>
        <v>0</v>
      </c>
      <c r="BG1017" s="258">
        <f>IF(N1017="zákl. přenesená",J1017,0)</f>
        <v>0</v>
      </c>
      <c r="BH1017" s="258">
        <f>IF(N1017="sníž. přenesená",J1017,0)</f>
        <v>0</v>
      </c>
      <c r="BI1017" s="258">
        <f>IF(N1017="nulová",J1017,0)</f>
        <v>0</v>
      </c>
      <c r="BJ1017" s="18" t="s">
        <v>84</v>
      </c>
      <c r="BK1017" s="258">
        <f>ROUND(I1017*H1017,2)</f>
        <v>0</v>
      </c>
      <c r="BL1017" s="18" t="s">
        <v>294</v>
      </c>
      <c r="BM1017" s="257" t="s">
        <v>1382</v>
      </c>
    </row>
    <row r="1018" s="2" customFormat="1">
      <c r="A1018" s="39"/>
      <c r="B1018" s="40"/>
      <c r="C1018" s="41"/>
      <c r="D1018" s="259" t="s">
        <v>196</v>
      </c>
      <c r="E1018" s="41"/>
      <c r="F1018" s="260" t="s">
        <v>1381</v>
      </c>
      <c r="G1018" s="41"/>
      <c r="H1018" s="41"/>
      <c r="I1018" s="140"/>
      <c r="J1018" s="41"/>
      <c r="K1018" s="41"/>
      <c r="L1018" s="45"/>
      <c r="M1018" s="261"/>
      <c r="N1018" s="262"/>
      <c r="O1018" s="92"/>
      <c r="P1018" s="92"/>
      <c r="Q1018" s="92"/>
      <c r="R1018" s="92"/>
      <c r="S1018" s="92"/>
      <c r="T1018" s="93"/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T1018" s="18" t="s">
        <v>196</v>
      </c>
      <c r="AU1018" s="18" t="s">
        <v>90</v>
      </c>
    </row>
    <row r="1019" s="14" customFormat="1">
      <c r="A1019" s="14"/>
      <c r="B1019" s="273"/>
      <c r="C1019" s="274"/>
      <c r="D1019" s="259" t="s">
        <v>198</v>
      </c>
      <c r="E1019" s="275" t="s">
        <v>1</v>
      </c>
      <c r="F1019" s="276" t="s">
        <v>1383</v>
      </c>
      <c r="G1019" s="274"/>
      <c r="H1019" s="277">
        <v>1</v>
      </c>
      <c r="I1019" s="278"/>
      <c r="J1019" s="274"/>
      <c r="K1019" s="274"/>
      <c r="L1019" s="279"/>
      <c r="M1019" s="280"/>
      <c r="N1019" s="281"/>
      <c r="O1019" s="281"/>
      <c r="P1019" s="281"/>
      <c r="Q1019" s="281"/>
      <c r="R1019" s="281"/>
      <c r="S1019" s="281"/>
      <c r="T1019" s="282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83" t="s">
        <v>198</v>
      </c>
      <c r="AU1019" s="283" t="s">
        <v>90</v>
      </c>
      <c r="AV1019" s="14" t="s">
        <v>90</v>
      </c>
      <c r="AW1019" s="14" t="s">
        <v>34</v>
      </c>
      <c r="AX1019" s="14" t="s">
        <v>79</v>
      </c>
      <c r="AY1019" s="283" t="s">
        <v>189</v>
      </c>
    </row>
    <row r="1020" s="15" customFormat="1">
      <c r="A1020" s="15"/>
      <c r="B1020" s="284"/>
      <c r="C1020" s="285"/>
      <c r="D1020" s="259" t="s">
        <v>198</v>
      </c>
      <c r="E1020" s="286" t="s">
        <v>1</v>
      </c>
      <c r="F1020" s="287" t="s">
        <v>201</v>
      </c>
      <c r="G1020" s="285"/>
      <c r="H1020" s="288">
        <v>1</v>
      </c>
      <c r="I1020" s="289"/>
      <c r="J1020" s="285"/>
      <c r="K1020" s="285"/>
      <c r="L1020" s="290"/>
      <c r="M1020" s="291"/>
      <c r="N1020" s="292"/>
      <c r="O1020" s="292"/>
      <c r="P1020" s="292"/>
      <c r="Q1020" s="292"/>
      <c r="R1020" s="292"/>
      <c r="S1020" s="292"/>
      <c r="T1020" s="293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T1020" s="294" t="s">
        <v>198</v>
      </c>
      <c r="AU1020" s="294" t="s">
        <v>90</v>
      </c>
      <c r="AV1020" s="15" t="s">
        <v>194</v>
      </c>
      <c r="AW1020" s="15" t="s">
        <v>34</v>
      </c>
      <c r="AX1020" s="15" t="s">
        <v>84</v>
      </c>
      <c r="AY1020" s="294" t="s">
        <v>189</v>
      </c>
    </row>
    <row r="1021" s="2" customFormat="1" ht="21.75" customHeight="1">
      <c r="A1021" s="39"/>
      <c r="B1021" s="40"/>
      <c r="C1021" s="245" t="s">
        <v>1384</v>
      </c>
      <c r="D1021" s="245" t="s">
        <v>191</v>
      </c>
      <c r="E1021" s="246" t="s">
        <v>1385</v>
      </c>
      <c r="F1021" s="247" t="s">
        <v>1386</v>
      </c>
      <c r="G1021" s="248" t="s">
        <v>1387</v>
      </c>
      <c r="H1021" s="249">
        <v>58.600000000000001</v>
      </c>
      <c r="I1021" s="250"/>
      <c r="J1021" s="251">
        <f>ROUND(I1021*H1021,2)</f>
        <v>0</v>
      </c>
      <c r="K1021" s="252"/>
      <c r="L1021" s="45"/>
      <c r="M1021" s="253" t="s">
        <v>1</v>
      </c>
      <c r="N1021" s="254" t="s">
        <v>44</v>
      </c>
      <c r="O1021" s="92"/>
      <c r="P1021" s="255">
        <f>O1021*H1021</f>
        <v>0</v>
      </c>
      <c r="Q1021" s="255">
        <v>5.0000000000000002E-05</v>
      </c>
      <c r="R1021" s="255">
        <f>Q1021*H1021</f>
        <v>0.0029300000000000003</v>
      </c>
      <c r="S1021" s="255">
        <v>0</v>
      </c>
      <c r="T1021" s="256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57" t="s">
        <v>294</v>
      </c>
      <c r="AT1021" s="257" t="s">
        <v>191</v>
      </c>
      <c r="AU1021" s="257" t="s">
        <v>90</v>
      </c>
      <c r="AY1021" s="18" t="s">
        <v>189</v>
      </c>
      <c r="BE1021" s="258">
        <f>IF(N1021="základní",J1021,0)</f>
        <v>0</v>
      </c>
      <c r="BF1021" s="258">
        <f>IF(N1021="snížená",J1021,0)</f>
        <v>0</v>
      </c>
      <c r="BG1021" s="258">
        <f>IF(N1021="zákl. přenesená",J1021,0)</f>
        <v>0</v>
      </c>
      <c r="BH1021" s="258">
        <f>IF(N1021="sníž. přenesená",J1021,0)</f>
        <v>0</v>
      </c>
      <c r="BI1021" s="258">
        <f>IF(N1021="nulová",J1021,0)</f>
        <v>0</v>
      </c>
      <c r="BJ1021" s="18" t="s">
        <v>84</v>
      </c>
      <c r="BK1021" s="258">
        <f>ROUND(I1021*H1021,2)</f>
        <v>0</v>
      </c>
      <c r="BL1021" s="18" t="s">
        <v>294</v>
      </c>
      <c r="BM1021" s="257" t="s">
        <v>1388</v>
      </c>
    </row>
    <row r="1022" s="2" customFormat="1">
      <c r="A1022" s="39"/>
      <c r="B1022" s="40"/>
      <c r="C1022" s="41"/>
      <c r="D1022" s="259" t="s">
        <v>196</v>
      </c>
      <c r="E1022" s="41"/>
      <c r="F1022" s="260" t="s">
        <v>1386</v>
      </c>
      <c r="G1022" s="41"/>
      <c r="H1022" s="41"/>
      <c r="I1022" s="140"/>
      <c r="J1022" s="41"/>
      <c r="K1022" s="41"/>
      <c r="L1022" s="45"/>
      <c r="M1022" s="261"/>
      <c r="N1022" s="262"/>
      <c r="O1022" s="92"/>
      <c r="P1022" s="92"/>
      <c r="Q1022" s="92"/>
      <c r="R1022" s="92"/>
      <c r="S1022" s="92"/>
      <c r="T1022" s="93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T1022" s="18" t="s">
        <v>196</v>
      </c>
      <c r="AU1022" s="18" t="s">
        <v>90</v>
      </c>
    </row>
    <row r="1023" s="2" customFormat="1" ht="21.75" customHeight="1">
      <c r="A1023" s="39"/>
      <c r="B1023" s="40"/>
      <c r="C1023" s="245" t="s">
        <v>1389</v>
      </c>
      <c r="D1023" s="245" t="s">
        <v>191</v>
      </c>
      <c r="E1023" s="246" t="s">
        <v>1390</v>
      </c>
      <c r="F1023" s="247" t="s">
        <v>1391</v>
      </c>
      <c r="G1023" s="248" t="s">
        <v>827</v>
      </c>
      <c r="H1023" s="307"/>
      <c r="I1023" s="250"/>
      <c r="J1023" s="251">
        <f>ROUND(I1023*H1023,2)</f>
        <v>0</v>
      </c>
      <c r="K1023" s="252"/>
      <c r="L1023" s="45"/>
      <c r="M1023" s="253" t="s">
        <v>1</v>
      </c>
      <c r="N1023" s="254" t="s">
        <v>44</v>
      </c>
      <c r="O1023" s="92"/>
      <c r="P1023" s="255">
        <f>O1023*H1023</f>
        <v>0</v>
      </c>
      <c r="Q1023" s="255">
        <v>0</v>
      </c>
      <c r="R1023" s="255">
        <f>Q1023*H1023</f>
        <v>0</v>
      </c>
      <c r="S1023" s="255">
        <v>0</v>
      </c>
      <c r="T1023" s="256">
        <f>S1023*H1023</f>
        <v>0</v>
      </c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R1023" s="257" t="s">
        <v>294</v>
      </c>
      <c r="AT1023" s="257" t="s">
        <v>191</v>
      </c>
      <c r="AU1023" s="257" t="s">
        <v>90</v>
      </c>
      <c r="AY1023" s="18" t="s">
        <v>189</v>
      </c>
      <c r="BE1023" s="258">
        <f>IF(N1023="základní",J1023,0)</f>
        <v>0</v>
      </c>
      <c r="BF1023" s="258">
        <f>IF(N1023="snížená",J1023,0)</f>
        <v>0</v>
      </c>
      <c r="BG1023" s="258">
        <f>IF(N1023="zákl. přenesená",J1023,0)</f>
        <v>0</v>
      </c>
      <c r="BH1023" s="258">
        <f>IF(N1023="sníž. přenesená",J1023,0)</f>
        <v>0</v>
      </c>
      <c r="BI1023" s="258">
        <f>IF(N1023="nulová",J1023,0)</f>
        <v>0</v>
      </c>
      <c r="BJ1023" s="18" t="s">
        <v>84</v>
      </c>
      <c r="BK1023" s="258">
        <f>ROUND(I1023*H1023,2)</f>
        <v>0</v>
      </c>
      <c r="BL1023" s="18" t="s">
        <v>294</v>
      </c>
      <c r="BM1023" s="257" t="s">
        <v>1392</v>
      </c>
    </row>
    <row r="1024" s="2" customFormat="1">
      <c r="A1024" s="39"/>
      <c r="B1024" s="40"/>
      <c r="C1024" s="41"/>
      <c r="D1024" s="259" t="s">
        <v>196</v>
      </c>
      <c r="E1024" s="41"/>
      <c r="F1024" s="260" t="s">
        <v>1393</v>
      </c>
      <c r="G1024" s="41"/>
      <c r="H1024" s="41"/>
      <c r="I1024" s="140"/>
      <c r="J1024" s="41"/>
      <c r="K1024" s="41"/>
      <c r="L1024" s="45"/>
      <c r="M1024" s="261"/>
      <c r="N1024" s="262"/>
      <c r="O1024" s="92"/>
      <c r="P1024" s="92"/>
      <c r="Q1024" s="92"/>
      <c r="R1024" s="92"/>
      <c r="S1024" s="92"/>
      <c r="T1024" s="93"/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T1024" s="18" t="s">
        <v>196</v>
      </c>
      <c r="AU1024" s="18" t="s">
        <v>90</v>
      </c>
    </row>
    <row r="1025" s="12" customFormat="1" ht="22.8" customHeight="1">
      <c r="A1025" s="12"/>
      <c r="B1025" s="229"/>
      <c r="C1025" s="230"/>
      <c r="D1025" s="231" t="s">
        <v>78</v>
      </c>
      <c r="E1025" s="243" t="s">
        <v>1394</v>
      </c>
      <c r="F1025" s="243" t="s">
        <v>1395</v>
      </c>
      <c r="G1025" s="230"/>
      <c r="H1025" s="230"/>
      <c r="I1025" s="233"/>
      <c r="J1025" s="244">
        <f>BK1025</f>
        <v>0</v>
      </c>
      <c r="K1025" s="230"/>
      <c r="L1025" s="235"/>
      <c r="M1025" s="236"/>
      <c r="N1025" s="237"/>
      <c r="O1025" s="237"/>
      <c r="P1025" s="238">
        <f>SUM(P1026:P1164)</f>
        <v>0</v>
      </c>
      <c r="Q1025" s="237"/>
      <c r="R1025" s="238">
        <f>SUM(R1026:R1164)</f>
        <v>2.4779485500000002</v>
      </c>
      <c r="S1025" s="237"/>
      <c r="T1025" s="239">
        <f>SUM(T1026:T1164)</f>
        <v>7.0741422199999997</v>
      </c>
      <c r="U1025" s="12"/>
      <c r="V1025" s="12"/>
      <c r="W1025" s="12"/>
      <c r="X1025" s="12"/>
      <c r="Y1025" s="12"/>
      <c r="Z1025" s="12"/>
      <c r="AA1025" s="12"/>
      <c r="AB1025" s="12"/>
      <c r="AC1025" s="12"/>
      <c r="AD1025" s="12"/>
      <c r="AE1025" s="12"/>
      <c r="AR1025" s="240" t="s">
        <v>90</v>
      </c>
      <c r="AT1025" s="241" t="s">
        <v>78</v>
      </c>
      <c r="AU1025" s="241" t="s">
        <v>84</v>
      </c>
      <c r="AY1025" s="240" t="s">
        <v>189</v>
      </c>
      <c r="BK1025" s="242">
        <f>SUM(BK1026:BK1164)</f>
        <v>0</v>
      </c>
    </row>
    <row r="1026" s="2" customFormat="1" ht="21.75" customHeight="1">
      <c r="A1026" s="39"/>
      <c r="B1026" s="40"/>
      <c r="C1026" s="245" t="s">
        <v>1396</v>
      </c>
      <c r="D1026" s="245" t="s">
        <v>191</v>
      </c>
      <c r="E1026" s="246" t="s">
        <v>1397</v>
      </c>
      <c r="F1026" s="247" t="s">
        <v>1398</v>
      </c>
      <c r="G1026" s="248" t="s">
        <v>418</v>
      </c>
      <c r="H1026" s="249">
        <v>30.800000000000001</v>
      </c>
      <c r="I1026" s="250"/>
      <c r="J1026" s="251">
        <f>ROUND(I1026*H1026,2)</f>
        <v>0</v>
      </c>
      <c r="K1026" s="252"/>
      <c r="L1026" s="45"/>
      <c r="M1026" s="253" t="s">
        <v>1</v>
      </c>
      <c r="N1026" s="254" t="s">
        <v>44</v>
      </c>
      <c r="O1026" s="92"/>
      <c r="P1026" s="255">
        <f>O1026*H1026</f>
        <v>0</v>
      </c>
      <c r="Q1026" s="255">
        <v>0</v>
      </c>
      <c r="R1026" s="255">
        <f>Q1026*H1026</f>
        <v>0</v>
      </c>
      <c r="S1026" s="255">
        <v>0.016500000000000001</v>
      </c>
      <c r="T1026" s="256">
        <f>S1026*H1026</f>
        <v>0.50819999999999999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57" t="s">
        <v>294</v>
      </c>
      <c r="AT1026" s="257" t="s">
        <v>191</v>
      </c>
      <c r="AU1026" s="257" t="s">
        <v>90</v>
      </c>
      <c r="AY1026" s="18" t="s">
        <v>189</v>
      </c>
      <c r="BE1026" s="258">
        <f>IF(N1026="základní",J1026,0)</f>
        <v>0</v>
      </c>
      <c r="BF1026" s="258">
        <f>IF(N1026="snížená",J1026,0)</f>
        <v>0</v>
      </c>
      <c r="BG1026" s="258">
        <f>IF(N1026="zákl. přenesená",J1026,0)</f>
        <v>0</v>
      </c>
      <c r="BH1026" s="258">
        <f>IF(N1026="sníž. přenesená",J1026,0)</f>
        <v>0</v>
      </c>
      <c r="BI1026" s="258">
        <f>IF(N1026="nulová",J1026,0)</f>
        <v>0</v>
      </c>
      <c r="BJ1026" s="18" t="s">
        <v>84</v>
      </c>
      <c r="BK1026" s="258">
        <f>ROUND(I1026*H1026,2)</f>
        <v>0</v>
      </c>
      <c r="BL1026" s="18" t="s">
        <v>294</v>
      </c>
      <c r="BM1026" s="257" t="s">
        <v>1399</v>
      </c>
    </row>
    <row r="1027" s="2" customFormat="1">
      <c r="A1027" s="39"/>
      <c r="B1027" s="40"/>
      <c r="C1027" s="41"/>
      <c r="D1027" s="259" t="s">
        <v>196</v>
      </c>
      <c r="E1027" s="41"/>
      <c r="F1027" s="260" t="s">
        <v>1400</v>
      </c>
      <c r="G1027" s="41"/>
      <c r="H1027" s="41"/>
      <c r="I1027" s="140"/>
      <c r="J1027" s="41"/>
      <c r="K1027" s="41"/>
      <c r="L1027" s="45"/>
      <c r="M1027" s="261"/>
      <c r="N1027" s="262"/>
      <c r="O1027" s="92"/>
      <c r="P1027" s="92"/>
      <c r="Q1027" s="92"/>
      <c r="R1027" s="92"/>
      <c r="S1027" s="92"/>
      <c r="T1027" s="93"/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T1027" s="18" t="s">
        <v>196</v>
      </c>
      <c r="AU1027" s="18" t="s">
        <v>90</v>
      </c>
    </row>
    <row r="1028" s="14" customFormat="1">
      <c r="A1028" s="14"/>
      <c r="B1028" s="273"/>
      <c r="C1028" s="274"/>
      <c r="D1028" s="259" t="s">
        <v>198</v>
      </c>
      <c r="E1028" s="275" t="s">
        <v>1</v>
      </c>
      <c r="F1028" s="276" t="s">
        <v>1401</v>
      </c>
      <c r="G1028" s="274"/>
      <c r="H1028" s="277">
        <v>30.800000000000001</v>
      </c>
      <c r="I1028" s="278"/>
      <c r="J1028" s="274"/>
      <c r="K1028" s="274"/>
      <c r="L1028" s="279"/>
      <c r="M1028" s="280"/>
      <c r="N1028" s="281"/>
      <c r="O1028" s="281"/>
      <c r="P1028" s="281"/>
      <c r="Q1028" s="281"/>
      <c r="R1028" s="281"/>
      <c r="S1028" s="281"/>
      <c r="T1028" s="282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83" t="s">
        <v>198</v>
      </c>
      <c r="AU1028" s="283" t="s">
        <v>90</v>
      </c>
      <c r="AV1028" s="14" t="s">
        <v>90</v>
      </c>
      <c r="AW1028" s="14" t="s">
        <v>34</v>
      </c>
      <c r="AX1028" s="14" t="s">
        <v>79</v>
      </c>
      <c r="AY1028" s="283" t="s">
        <v>189</v>
      </c>
    </row>
    <row r="1029" s="15" customFormat="1">
      <c r="A1029" s="15"/>
      <c r="B1029" s="284"/>
      <c r="C1029" s="285"/>
      <c r="D1029" s="259" t="s">
        <v>198</v>
      </c>
      <c r="E1029" s="286" t="s">
        <v>1</v>
      </c>
      <c r="F1029" s="287" t="s">
        <v>201</v>
      </c>
      <c r="G1029" s="285"/>
      <c r="H1029" s="288">
        <v>30.800000000000001</v>
      </c>
      <c r="I1029" s="289"/>
      <c r="J1029" s="285"/>
      <c r="K1029" s="285"/>
      <c r="L1029" s="290"/>
      <c r="M1029" s="291"/>
      <c r="N1029" s="292"/>
      <c r="O1029" s="292"/>
      <c r="P1029" s="292"/>
      <c r="Q1029" s="292"/>
      <c r="R1029" s="292"/>
      <c r="S1029" s="292"/>
      <c r="T1029" s="293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94" t="s">
        <v>198</v>
      </c>
      <c r="AU1029" s="294" t="s">
        <v>90</v>
      </c>
      <c r="AV1029" s="15" t="s">
        <v>194</v>
      </c>
      <c r="AW1029" s="15" t="s">
        <v>34</v>
      </c>
      <c r="AX1029" s="15" t="s">
        <v>84</v>
      </c>
      <c r="AY1029" s="294" t="s">
        <v>189</v>
      </c>
    </row>
    <row r="1030" s="2" customFormat="1" ht="21.75" customHeight="1">
      <c r="A1030" s="39"/>
      <c r="B1030" s="40"/>
      <c r="C1030" s="245" t="s">
        <v>1402</v>
      </c>
      <c r="D1030" s="245" t="s">
        <v>191</v>
      </c>
      <c r="E1030" s="246" t="s">
        <v>1403</v>
      </c>
      <c r="F1030" s="247" t="s">
        <v>1404</v>
      </c>
      <c r="G1030" s="248" t="s">
        <v>418</v>
      </c>
      <c r="H1030" s="249">
        <v>33</v>
      </c>
      <c r="I1030" s="250"/>
      <c r="J1030" s="251">
        <f>ROUND(I1030*H1030,2)</f>
        <v>0</v>
      </c>
      <c r="K1030" s="252"/>
      <c r="L1030" s="45"/>
      <c r="M1030" s="253" t="s">
        <v>1</v>
      </c>
      <c r="N1030" s="254" t="s">
        <v>44</v>
      </c>
      <c r="O1030" s="92"/>
      <c r="P1030" s="255">
        <f>O1030*H1030</f>
        <v>0</v>
      </c>
      <c r="Q1030" s="255">
        <v>0</v>
      </c>
      <c r="R1030" s="255">
        <f>Q1030*H1030</f>
        <v>0</v>
      </c>
      <c r="S1030" s="255">
        <v>0.014749999999999999</v>
      </c>
      <c r="T1030" s="256">
        <f>S1030*H1030</f>
        <v>0.48674999999999996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57" t="s">
        <v>294</v>
      </c>
      <c r="AT1030" s="257" t="s">
        <v>191</v>
      </c>
      <c r="AU1030" s="257" t="s">
        <v>90</v>
      </c>
      <c r="AY1030" s="18" t="s">
        <v>189</v>
      </c>
      <c r="BE1030" s="258">
        <f>IF(N1030="základní",J1030,0)</f>
        <v>0</v>
      </c>
      <c r="BF1030" s="258">
        <f>IF(N1030="snížená",J1030,0)</f>
        <v>0</v>
      </c>
      <c r="BG1030" s="258">
        <f>IF(N1030="zákl. přenesená",J1030,0)</f>
        <v>0</v>
      </c>
      <c r="BH1030" s="258">
        <f>IF(N1030="sníž. přenesená",J1030,0)</f>
        <v>0</v>
      </c>
      <c r="BI1030" s="258">
        <f>IF(N1030="nulová",J1030,0)</f>
        <v>0</v>
      </c>
      <c r="BJ1030" s="18" t="s">
        <v>84</v>
      </c>
      <c r="BK1030" s="258">
        <f>ROUND(I1030*H1030,2)</f>
        <v>0</v>
      </c>
      <c r="BL1030" s="18" t="s">
        <v>294</v>
      </c>
      <c r="BM1030" s="257" t="s">
        <v>1405</v>
      </c>
    </row>
    <row r="1031" s="2" customFormat="1">
      <c r="A1031" s="39"/>
      <c r="B1031" s="40"/>
      <c r="C1031" s="41"/>
      <c r="D1031" s="259" t="s">
        <v>196</v>
      </c>
      <c r="E1031" s="41"/>
      <c r="F1031" s="260" t="s">
        <v>1406</v>
      </c>
      <c r="G1031" s="41"/>
      <c r="H1031" s="41"/>
      <c r="I1031" s="140"/>
      <c r="J1031" s="41"/>
      <c r="K1031" s="41"/>
      <c r="L1031" s="45"/>
      <c r="M1031" s="261"/>
      <c r="N1031" s="262"/>
      <c r="O1031" s="92"/>
      <c r="P1031" s="92"/>
      <c r="Q1031" s="92"/>
      <c r="R1031" s="92"/>
      <c r="S1031" s="92"/>
      <c r="T1031" s="93"/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T1031" s="18" t="s">
        <v>196</v>
      </c>
      <c r="AU1031" s="18" t="s">
        <v>90</v>
      </c>
    </row>
    <row r="1032" s="14" customFormat="1">
      <c r="A1032" s="14"/>
      <c r="B1032" s="273"/>
      <c r="C1032" s="274"/>
      <c r="D1032" s="259" t="s">
        <v>198</v>
      </c>
      <c r="E1032" s="275" t="s">
        <v>1</v>
      </c>
      <c r="F1032" s="276" t="s">
        <v>1407</v>
      </c>
      <c r="G1032" s="274"/>
      <c r="H1032" s="277">
        <v>33</v>
      </c>
      <c r="I1032" s="278"/>
      <c r="J1032" s="274"/>
      <c r="K1032" s="274"/>
      <c r="L1032" s="279"/>
      <c r="M1032" s="280"/>
      <c r="N1032" s="281"/>
      <c r="O1032" s="281"/>
      <c r="P1032" s="281"/>
      <c r="Q1032" s="281"/>
      <c r="R1032" s="281"/>
      <c r="S1032" s="281"/>
      <c r="T1032" s="282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83" t="s">
        <v>198</v>
      </c>
      <c r="AU1032" s="283" t="s">
        <v>90</v>
      </c>
      <c r="AV1032" s="14" t="s">
        <v>90</v>
      </c>
      <c r="AW1032" s="14" t="s">
        <v>34</v>
      </c>
      <c r="AX1032" s="14" t="s">
        <v>79</v>
      </c>
      <c r="AY1032" s="283" t="s">
        <v>189</v>
      </c>
    </row>
    <row r="1033" s="15" customFormat="1">
      <c r="A1033" s="15"/>
      <c r="B1033" s="284"/>
      <c r="C1033" s="285"/>
      <c r="D1033" s="259" t="s">
        <v>198</v>
      </c>
      <c r="E1033" s="286" t="s">
        <v>1</v>
      </c>
      <c r="F1033" s="287" t="s">
        <v>201</v>
      </c>
      <c r="G1033" s="285"/>
      <c r="H1033" s="288">
        <v>33</v>
      </c>
      <c r="I1033" s="289"/>
      <c r="J1033" s="285"/>
      <c r="K1033" s="285"/>
      <c r="L1033" s="290"/>
      <c r="M1033" s="291"/>
      <c r="N1033" s="292"/>
      <c r="O1033" s="292"/>
      <c r="P1033" s="292"/>
      <c r="Q1033" s="292"/>
      <c r="R1033" s="292"/>
      <c r="S1033" s="292"/>
      <c r="T1033" s="293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94" t="s">
        <v>198</v>
      </c>
      <c r="AU1033" s="294" t="s">
        <v>90</v>
      </c>
      <c r="AV1033" s="15" t="s">
        <v>194</v>
      </c>
      <c r="AW1033" s="15" t="s">
        <v>34</v>
      </c>
      <c r="AX1033" s="15" t="s">
        <v>84</v>
      </c>
      <c r="AY1033" s="294" t="s">
        <v>189</v>
      </c>
    </row>
    <row r="1034" s="2" customFormat="1" ht="21.75" customHeight="1">
      <c r="A1034" s="39"/>
      <c r="B1034" s="40"/>
      <c r="C1034" s="245" t="s">
        <v>1408</v>
      </c>
      <c r="D1034" s="245" t="s">
        <v>191</v>
      </c>
      <c r="E1034" s="246" t="s">
        <v>1409</v>
      </c>
      <c r="F1034" s="247" t="s">
        <v>1410</v>
      </c>
      <c r="G1034" s="248" t="s">
        <v>418</v>
      </c>
      <c r="H1034" s="249">
        <v>30.800000000000001</v>
      </c>
      <c r="I1034" s="250"/>
      <c r="J1034" s="251">
        <f>ROUND(I1034*H1034,2)</f>
        <v>0</v>
      </c>
      <c r="K1034" s="252"/>
      <c r="L1034" s="45"/>
      <c r="M1034" s="253" t="s">
        <v>1</v>
      </c>
      <c r="N1034" s="254" t="s">
        <v>44</v>
      </c>
      <c r="O1034" s="92"/>
      <c r="P1034" s="255">
        <f>O1034*H1034</f>
        <v>0</v>
      </c>
      <c r="Q1034" s="255">
        <v>0.00147</v>
      </c>
      <c r="R1034" s="255">
        <f>Q1034*H1034</f>
        <v>0.045275999999999997</v>
      </c>
      <c r="S1034" s="255">
        <v>0</v>
      </c>
      <c r="T1034" s="256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57" t="s">
        <v>294</v>
      </c>
      <c r="AT1034" s="257" t="s">
        <v>191</v>
      </c>
      <c r="AU1034" s="257" t="s">
        <v>90</v>
      </c>
      <c r="AY1034" s="18" t="s">
        <v>189</v>
      </c>
      <c r="BE1034" s="258">
        <f>IF(N1034="základní",J1034,0)</f>
        <v>0</v>
      </c>
      <c r="BF1034" s="258">
        <f>IF(N1034="snížená",J1034,0)</f>
        <v>0</v>
      </c>
      <c r="BG1034" s="258">
        <f>IF(N1034="zákl. přenesená",J1034,0)</f>
        <v>0</v>
      </c>
      <c r="BH1034" s="258">
        <f>IF(N1034="sníž. přenesená",J1034,0)</f>
        <v>0</v>
      </c>
      <c r="BI1034" s="258">
        <f>IF(N1034="nulová",J1034,0)</f>
        <v>0</v>
      </c>
      <c r="BJ1034" s="18" t="s">
        <v>84</v>
      </c>
      <c r="BK1034" s="258">
        <f>ROUND(I1034*H1034,2)</f>
        <v>0</v>
      </c>
      <c r="BL1034" s="18" t="s">
        <v>294</v>
      </c>
      <c r="BM1034" s="257" t="s">
        <v>1411</v>
      </c>
    </row>
    <row r="1035" s="2" customFormat="1">
      <c r="A1035" s="39"/>
      <c r="B1035" s="40"/>
      <c r="C1035" s="41"/>
      <c r="D1035" s="259" t="s">
        <v>196</v>
      </c>
      <c r="E1035" s="41"/>
      <c r="F1035" s="260" t="s">
        <v>1412</v>
      </c>
      <c r="G1035" s="41"/>
      <c r="H1035" s="41"/>
      <c r="I1035" s="140"/>
      <c r="J1035" s="41"/>
      <c r="K1035" s="41"/>
      <c r="L1035" s="45"/>
      <c r="M1035" s="261"/>
      <c r="N1035" s="262"/>
      <c r="O1035" s="92"/>
      <c r="P1035" s="92"/>
      <c r="Q1035" s="92"/>
      <c r="R1035" s="92"/>
      <c r="S1035" s="92"/>
      <c r="T1035" s="93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196</v>
      </c>
      <c r="AU1035" s="18" t="s">
        <v>90</v>
      </c>
    </row>
    <row r="1036" s="14" customFormat="1">
      <c r="A1036" s="14"/>
      <c r="B1036" s="273"/>
      <c r="C1036" s="274"/>
      <c r="D1036" s="259" t="s">
        <v>198</v>
      </c>
      <c r="E1036" s="275" t="s">
        <v>1</v>
      </c>
      <c r="F1036" s="276" t="s">
        <v>1401</v>
      </c>
      <c r="G1036" s="274"/>
      <c r="H1036" s="277">
        <v>30.800000000000001</v>
      </c>
      <c r="I1036" s="278"/>
      <c r="J1036" s="274"/>
      <c r="K1036" s="274"/>
      <c r="L1036" s="279"/>
      <c r="M1036" s="280"/>
      <c r="N1036" s="281"/>
      <c r="O1036" s="281"/>
      <c r="P1036" s="281"/>
      <c r="Q1036" s="281"/>
      <c r="R1036" s="281"/>
      <c r="S1036" s="281"/>
      <c r="T1036" s="282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83" t="s">
        <v>198</v>
      </c>
      <c r="AU1036" s="283" t="s">
        <v>90</v>
      </c>
      <c r="AV1036" s="14" t="s">
        <v>90</v>
      </c>
      <c r="AW1036" s="14" t="s">
        <v>34</v>
      </c>
      <c r="AX1036" s="14" t="s">
        <v>79</v>
      </c>
      <c r="AY1036" s="283" t="s">
        <v>189</v>
      </c>
    </row>
    <row r="1037" s="15" customFormat="1">
      <c r="A1037" s="15"/>
      <c r="B1037" s="284"/>
      <c r="C1037" s="285"/>
      <c r="D1037" s="259" t="s">
        <v>198</v>
      </c>
      <c r="E1037" s="286" t="s">
        <v>1</v>
      </c>
      <c r="F1037" s="287" t="s">
        <v>201</v>
      </c>
      <c r="G1037" s="285"/>
      <c r="H1037" s="288">
        <v>30.800000000000001</v>
      </c>
      <c r="I1037" s="289"/>
      <c r="J1037" s="285"/>
      <c r="K1037" s="285"/>
      <c r="L1037" s="290"/>
      <c r="M1037" s="291"/>
      <c r="N1037" s="292"/>
      <c r="O1037" s="292"/>
      <c r="P1037" s="292"/>
      <c r="Q1037" s="292"/>
      <c r="R1037" s="292"/>
      <c r="S1037" s="292"/>
      <c r="T1037" s="293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94" t="s">
        <v>198</v>
      </c>
      <c r="AU1037" s="294" t="s">
        <v>90</v>
      </c>
      <c r="AV1037" s="15" t="s">
        <v>194</v>
      </c>
      <c r="AW1037" s="15" t="s">
        <v>34</v>
      </c>
      <c r="AX1037" s="15" t="s">
        <v>84</v>
      </c>
      <c r="AY1037" s="294" t="s">
        <v>189</v>
      </c>
    </row>
    <row r="1038" s="2" customFormat="1" ht="21.75" customHeight="1">
      <c r="A1038" s="39"/>
      <c r="B1038" s="40"/>
      <c r="C1038" s="295" t="s">
        <v>1413</v>
      </c>
      <c r="D1038" s="295" t="s">
        <v>242</v>
      </c>
      <c r="E1038" s="296" t="s">
        <v>1414</v>
      </c>
      <c r="F1038" s="297" t="s">
        <v>1415</v>
      </c>
      <c r="G1038" s="298" t="s">
        <v>88</v>
      </c>
      <c r="H1038" s="299">
        <v>8.6389999999999993</v>
      </c>
      <c r="I1038" s="300"/>
      <c r="J1038" s="301">
        <f>ROUND(I1038*H1038,2)</f>
        <v>0</v>
      </c>
      <c r="K1038" s="302"/>
      <c r="L1038" s="303"/>
      <c r="M1038" s="304" t="s">
        <v>1</v>
      </c>
      <c r="N1038" s="305" t="s">
        <v>44</v>
      </c>
      <c r="O1038" s="92"/>
      <c r="P1038" s="255">
        <f>O1038*H1038</f>
        <v>0</v>
      </c>
      <c r="Q1038" s="255">
        <v>0.019199999999999998</v>
      </c>
      <c r="R1038" s="255">
        <f>Q1038*H1038</f>
        <v>0.16586879999999998</v>
      </c>
      <c r="S1038" s="255">
        <v>0</v>
      </c>
      <c r="T1038" s="256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57" t="s">
        <v>453</v>
      </c>
      <c r="AT1038" s="257" t="s">
        <v>242</v>
      </c>
      <c r="AU1038" s="257" t="s">
        <v>90</v>
      </c>
      <c r="AY1038" s="18" t="s">
        <v>189</v>
      </c>
      <c r="BE1038" s="258">
        <f>IF(N1038="základní",J1038,0)</f>
        <v>0</v>
      </c>
      <c r="BF1038" s="258">
        <f>IF(N1038="snížená",J1038,0)</f>
        <v>0</v>
      </c>
      <c r="BG1038" s="258">
        <f>IF(N1038="zákl. přenesená",J1038,0)</f>
        <v>0</v>
      </c>
      <c r="BH1038" s="258">
        <f>IF(N1038="sníž. přenesená",J1038,0)</f>
        <v>0</v>
      </c>
      <c r="BI1038" s="258">
        <f>IF(N1038="nulová",J1038,0)</f>
        <v>0</v>
      </c>
      <c r="BJ1038" s="18" t="s">
        <v>84</v>
      </c>
      <c r="BK1038" s="258">
        <f>ROUND(I1038*H1038,2)</f>
        <v>0</v>
      </c>
      <c r="BL1038" s="18" t="s">
        <v>294</v>
      </c>
      <c r="BM1038" s="257" t="s">
        <v>1416</v>
      </c>
    </row>
    <row r="1039" s="2" customFormat="1">
      <c r="A1039" s="39"/>
      <c r="B1039" s="40"/>
      <c r="C1039" s="41"/>
      <c r="D1039" s="259" t="s">
        <v>196</v>
      </c>
      <c r="E1039" s="41"/>
      <c r="F1039" s="260" t="s">
        <v>1415</v>
      </c>
      <c r="G1039" s="41"/>
      <c r="H1039" s="41"/>
      <c r="I1039" s="140"/>
      <c r="J1039" s="41"/>
      <c r="K1039" s="41"/>
      <c r="L1039" s="45"/>
      <c r="M1039" s="261"/>
      <c r="N1039" s="262"/>
      <c r="O1039" s="92"/>
      <c r="P1039" s="92"/>
      <c r="Q1039" s="92"/>
      <c r="R1039" s="92"/>
      <c r="S1039" s="92"/>
      <c r="T1039" s="93"/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T1039" s="18" t="s">
        <v>196</v>
      </c>
      <c r="AU1039" s="18" t="s">
        <v>90</v>
      </c>
    </row>
    <row r="1040" s="14" customFormat="1">
      <c r="A1040" s="14"/>
      <c r="B1040" s="273"/>
      <c r="C1040" s="274"/>
      <c r="D1040" s="259" t="s">
        <v>198</v>
      </c>
      <c r="E1040" s="275" t="s">
        <v>1</v>
      </c>
      <c r="F1040" s="276" t="s">
        <v>1417</v>
      </c>
      <c r="G1040" s="274"/>
      <c r="H1040" s="277">
        <v>7.8540000000000001</v>
      </c>
      <c r="I1040" s="278"/>
      <c r="J1040" s="274"/>
      <c r="K1040" s="274"/>
      <c r="L1040" s="279"/>
      <c r="M1040" s="280"/>
      <c r="N1040" s="281"/>
      <c r="O1040" s="281"/>
      <c r="P1040" s="281"/>
      <c r="Q1040" s="281"/>
      <c r="R1040" s="281"/>
      <c r="S1040" s="281"/>
      <c r="T1040" s="282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83" t="s">
        <v>198</v>
      </c>
      <c r="AU1040" s="283" t="s">
        <v>90</v>
      </c>
      <c r="AV1040" s="14" t="s">
        <v>90</v>
      </c>
      <c r="AW1040" s="14" t="s">
        <v>34</v>
      </c>
      <c r="AX1040" s="14" t="s">
        <v>79</v>
      </c>
      <c r="AY1040" s="283" t="s">
        <v>189</v>
      </c>
    </row>
    <row r="1041" s="15" customFormat="1">
      <c r="A1041" s="15"/>
      <c r="B1041" s="284"/>
      <c r="C1041" s="285"/>
      <c r="D1041" s="259" t="s">
        <v>198</v>
      </c>
      <c r="E1041" s="286" t="s">
        <v>1</v>
      </c>
      <c r="F1041" s="287" t="s">
        <v>201</v>
      </c>
      <c r="G1041" s="285"/>
      <c r="H1041" s="288">
        <v>7.8540000000000001</v>
      </c>
      <c r="I1041" s="289"/>
      <c r="J1041" s="285"/>
      <c r="K1041" s="285"/>
      <c r="L1041" s="290"/>
      <c r="M1041" s="291"/>
      <c r="N1041" s="292"/>
      <c r="O1041" s="292"/>
      <c r="P1041" s="292"/>
      <c r="Q1041" s="292"/>
      <c r="R1041" s="292"/>
      <c r="S1041" s="292"/>
      <c r="T1041" s="293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94" t="s">
        <v>198</v>
      </c>
      <c r="AU1041" s="294" t="s">
        <v>90</v>
      </c>
      <c r="AV1041" s="15" t="s">
        <v>194</v>
      </c>
      <c r="AW1041" s="15" t="s">
        <v>34</v>
      </c>
      <c r="AX1041" s="15" t="s">
        <v>84</v>
      </c>
      <c r="AY1041" s="294" t="s">
        <v>189</v>
      </c>
    </row>
    <row r="1042" s="14" customFormat="1">
      <c r="A1042" s="14"/>
      <c r="B1042" s="273"/>
      <c r="C1042" s="274"/>
      <c r="D1042" s="259" t="s">
        <v>198</v>
      </c>
      <c r="E1042" s="274"/>
      <c r="F1042" s="276" t="s">
        <v>1418</v>
      </c>
      <c r="G1042" s="274"/>
      <c r="H1042" s="277">
        <v>8.6389999999999993</v>
      </c>
      <c r="I1042" s="278"/>
      <c r="J1042" s="274"/>
      <c r="K1042" s="274"/>
      <c r="L1042" s="279"/>
      <c r="M1042" s="280"/>
      <c r="N1042" s="281"/>
      <c r="O1042" s="281"/>
      <c r="P1042" s="281"/>
      <c r="Q1042" s="281"/>
      <c r="R1042" s="281"/>
      <c r="S1042" s="281"/>
      <c r="T1042" s="282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83" t="s">
        <v>198</v>
      </c>
      <c r="AU1042" s="283" t="s">
        <v>90</v>
      </c>
      <c r="AV1042" s="14" t="s">
        <v>90</v>
      </c>
      <c r="AW1042" s="14" t="s">
        <v>4</v>
      </c>
      <c r="AX1042" s="14" t="s">
        <v>84</v>
      </c>
      <c r="AY1042" s="283" t="s">
        <v>189</v>
      </c>
    </row>
    <row r="1043" s="2" customFormat="1" ht="21.75" customHeight="1">
      <c r="A1043" s="39"/>
      <c r="B1043" s="40"/>
      <c r="C1043" s="245" t="s">
        <v>1419</v>
      </c>
      <c r="D1043" s="245" t="s">
        <v>191</v>
      </c>
      <c r="E1043" s="246" t="s">
        <v>1420</v>
      </c>
      <c r="F1043" s="247" t="s">
        <v>1421</v>
      </c>
      <c r="G1043" s="248" t="s">
        <v>418</v>
      </c>
      <c r="H1043" s="249">
        <v>33</v>
      </c>
      <c r="I1043" s="250"/>
      <c r="J1043" s="251">
        <f>ROUND(I1043*H1043,2)</f>
        <v>0</v>
      </c>
      <c r="K1043" s="252"/>
      <c r="L1043" s="45"/>
      <c r="M1043" s="253" t="s">
        <v>1</v>
      </c>
      <c r="N1043" s="254" t="s">
        <v>44</v>
      </c>
      <c r="O1043" s="92"/>
      <c r="P1043" s="255">
        <f>O1043*H1043</f>
        <v>0</v>
      </c>
      <c r="Q1043" s="255">
        <v>0.00097999999999999997</v>
      </c>
      <c r="R1043" s="255">
        <f>Q1043*H1043</f>
        <v>0.032340000000000001</v>
      </c>
      <c r="S1043" s="255">
        <v>0</v>
      </c>
      <c r="T1043" s="256">
        <f>S1043*H1043</f>
        <v>0</v>
      </c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R1043" s="257" t="s">
        <v>294</v>
      </c>
      <c r="AT1043" s="257" t="s">
        <v>191</v>
      </c>
      <c r="AU1043" s="257" t="s">
        <v>90</v>
      </c>
      <c r="AY1043" s="18" t="s">
        <v>189</v>
      </c>
      <c r="BE1043" s="258">
        <f>IF(N1043="základní",J1043,0)</f>
        <v>0</v>
      </c>
      <c r="BF1043" s="258">
        <f>IF(N1043="snížená",J1043,0)</f>
        <v>0</v>
      </c>
      <c r="BG1043" s="258">
        <f>IF(N1043="zákl. přenesená",J1043,0)</f>
        <v>0</v>
      </c>
      <c r="BH1043" s="258">
        <f>IF(N1043="sníž. přenesená",J1043,0)</f>
        <v>0</v>
      </c>
      <c r="BI1043" s="258">
        <f>IF(N1043="nulová",J1043,0)</f>
        <v>0</v>
      </c>
      <c r="BJ1043" s="18" t="s">
        <v>84</v>
      </c>
      <c r="BK1043" s="258">
        <f>ROUND(I1043*H1043,2)</f>
        <v>0</v>
      </c>
      <c r="BL1043" s="18" t="s">
        <v>294</v>
      </c>
      <c r="BM1043" s="257" t="s">
        <v>1422</v>
      </c>
    </row>
    <row r="1044" s="2" customFormat="1">
      <c r="A1044" s="39"/>
      <c r="B1044" s="40"/>
      <c r="C1044" s="41"/>
      <c r="D1044" s="259" t="s">
        <v>196</v>
      </c>
      <c r="E1044" s="41"/>
      <c r="F1044" s="260" t="s">
        <v>1423</v>
      </c>
      <c r="G1044" s="41"/>
      <c r="H1044" s="41"/>
      <c r="I1044" s="140"/>
      <c r="J1044" s="41"/>
      <c r="K1044" s="41"/>
      <c r="L1044" s="45"/>
      <c r="M1044" s="261"/>
      <c r="N1044" s="262"/>
      <c r="O1044" s="92"/>
      <c r="P1044" s="92"/>
      <c r="Q1044" s="92"/>
      <c r="R1044" s="92"/>
      <c r="S1044" s="92"/>
      <c r="T1044" s="93"/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T1044" s="18" t="s">
        <v>196</v>
      </c>
      <c r="AU1044" s="18" t="s">
        <v>90</v>
      </c>
    </row>
    <row r="1045" s="14" customFormat="1">
      <c r="A1045" s="14"/>
      <c r="B1045" s="273"/>
      <c r="C1045" s="274"/>
      <c r="D1045" s="259" t="s">
        <v>198</v>
      </c>
      <c r="E1045" s="275" t="s">
        <v>1</v>
      </c>
      <c r="F1045" s="276" t="s">
        <v>1407</v>
      </c>
      <c r="G1045" s="274"/>
      <c r="H1045" s="277">
        <v>33</v>
      </c>
      <c r="I1045" s="278"/>
      <c r="J1045" s="274"/>
      <c r="K1045" s="274"/>
      <c r="L1045" s="279"/>
      <c r="M1045" s="280"/>
      <c r="N1045" s="281"/>
      <c r="O1045" s="281"/>
      <c r="P1045" s="281"/>
      <c r="Q1045" s="281"/>
      <c r="R1045" s="281"/>
      <c r="S1045" s="281"/>
      <c r="T1045" s="282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83" t="s">
        <v>198</v>
      </c>
      <c r="AU1045" s="283" t="s">
        <v>90</v>
      </c>
      <c r="AV1045" s="14" t="s">
        <v>90</v>
      </c>
      <c r="AW1045" s="14" t="s">
        <v>34</v>
      </c>
      <c r="AX1045" s="14" t="s">
        <v>79</v>
      </c>
      <c r="AY1045" s="283" t="s">
        <v>189</v>
      </c>
    </row>
    <row r="1046" s="15" customFormat="1">
      <c r="A1046" s="15"/>
      <c r="B1046" s="284"/>
      <c r="C1046" s="285"/>
      <c r="D1046" s="259" t="s">
        <v>198</v>
      </c>
      <c r="E1046" s="286" t="s">
        <v>1</v>
      </c>
      <c r="F1046" s="287" t="s">
        <v>201</v>
      </c>
      <c r="G1046" s="285"/>
      <c r="H1046" s="288">
        <v>33</v>
      </c>
      <c r="I1046" s="289"/>
      <c r="J1046" s="285"/>
      <c r="K1046" s="285"/>
      <c r="L1046" s="290"/>
      <c r="M1046" s="291"/>
      <c r="N1046" s="292"/>
      <c r="O1046" s="292"/>
      <c r="P1046" s="292"/>
      <c r="Q1046" s="292"/>
      <c r="R1046" s="292"/>
      <c r="S1046" s="292"/>
      <c r="T1046" s="293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94" t="s">
        <v>198</v>
      </c>
      <c r="AU1046" s="294" t="s">
        <v>90</v>
      </c>
      <c r="AV1046" s="15" t="s">
        <v>194</v>
      </c>
      <c r="AW1046" s="15" t="s">
        <v>34</v>
      </c>
      <c r="AX1046" s="15" t="s">
        <v>84</v>
      </c>
      <c r="AY1046" s="294" t="s">
        <v>189</v>
      </c>
    </row>
    <row r="1047" s="2" customFormat="1" ht="21.75" customHeight="1">
      <c r="A1047" s="39"/>
      <c r="B1047" s="40"/>
      <c r="C1047" s="295" t="s">
        <v>1424</v>
      </c>
      <c r="D1047" s="295" t="s">
        <v>242</v>
      </c>
      <c r="E1047" s="296" t="s">
        <v>1414</v>
      </c>
      <c r="F1047" s="297" t="s">
        <v>1415</v>
      </c>
      <c r="G1047" s="298" t="s">
        <v>88</v>
      </c>
      <c r="H1047" s="299">
        <v>5.2140000000000004</v>
      </c>
      <c r="I1047" s="300"/>
      <c r="J1047" s="301">
        <f>ROUND(I1047*H1047,2)</f>
        <v>0</v>
      </c>
      <c r="K1047" s="302"/>
      <c r="L1047" s="303"/>
      <c r="M1047" s="304" t="s">
        <v>1</v>
      </c>
      <c r="N1047" s="305" t="s">
        <v>44</v>
      </c>
      <c r="O1047" s="92"/>
      <c r="P1047" s="255">
        <f>O1047*H1047</f>
        <v>0</v>
      </c>
      <c r="Q1047" s="255">
        <v>0.019199999999999998</v>
      </c>
      <c r="R1047" s="255">
        <f>Q1047*H1047</f>
        <v>0.1001088</v>
      </c>
      <c r="S1047" s="255">
        <v>0</v>
      </c>
      <c r="T1047" s="256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57" t="s">
        <v>453</v>
      </c>
      <c r="AT1047" s="257" t="s">
        <v>242</v>
      </c>
      <c r="AU1047" s="257" t="s">
        <v>90</v>
      </c>
      <c r="AY1047" s="18" t="s">
        <v>189</v>
      </c>
      <c r="BE1047" s="258">
        <f>IF(N1047="základní",J1047,0)</f>
        <v>0</v>
      </c>
      <c r="BF1047" s="258">
        <f>IF(N1047="snížená",J1047,0)</f>
        <v>0</v>
      </c>
      <c r="BG1047" s="258">
        <f>IF(N1047="zákl. přenesená",J1047,0)</f>
        <v>0</v>
      </c>
      <c r="BH1047" s="258">
        <f>IF(N1047="sníž. přenesená",J1047,0)</f>
        <v>0</v>
      </c>
      <c r="BI1047" s="258">
        <f>IF(N1047="nulová",J1047,0)</f>
        <v>0</v>
      </c>
      <c r="BJ1047" s="18" t="s">
        <v>84</v>
      </c>
      <c r="BK1047" s="258">
        <f>ROUND(I1047*H1047,2)</f>
        <v>0</v>
      </c>
      <c r="BL1047" s="18" t="s">
        <v>294</v>
      </c>
      <c r="BM1047" s="257" t="s">
        <v>1425</v>
      </c>
    </row>
    <row r="1048" s="2" customFormat="1">
      <c r="A1048" s="39"/>
      <c r="B1048" s="40"/>
      <c r="C1048" s="41"/>
      <c r="D1048" s="259" t="s">
        <v>196</v>
      </c>
      <c r="E1048" s="41"/>
      <c r="F1048" s="260" t="s">
        <v>1415</v>
      </c>
      <c r="G1048" s="41"/>
      <c r="H1048" s="41"/>
      <c r="I1048" s="140"/>
      <c r="J1048" s="41"/>
      <c r="K1048" s="41"/>
      <c r="L1048" s="45"/>
      <c r="M1048" s="261"/>
      <c r="N1048" s="262"/>
      <c r="O1048" s="92"/>
      <c r="P1048" s="92"/>
      <c r="Q1048" s="92"/>
      <c r="R1048" s="92"/>
      <c r="S1048" s="92"/>
      <c r="T1048" s="93"/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T1048" s="18" t="s">
        <v>196</v>
      </c>
      <c r="AU1048" s="18" t="s">
        <v>90</v>
      </c>
    </row>
    <row r="1049" s="14" customFormat="1">
      <c r="A1049" s="14"/>
      <c r="B1049" s="273"/>
      <c r="C1049" s="274"/>
      <c r="D1049" s="259" t="s">
        <v>198</v>
      </c>
      <c r="E1049" s="275" t="s">
        <v>1</v>
      </c>
      <c r="F1049" s="276" t="s">
        <v>1426</v>
      </c>
      <c r="G1049" s="274"/>
      <c r="H1049" s="277">
        <v>5.2140000000000004</v>
      </c>
      <c r="I1049" s="278"/>
      <c r="J1049" s="274"/>
      <c r="K1049" s="274"/>
      <c r="L1049" s="279"/>
      <c r="M1049" s="280"/>
      <c r="N1049" s="281"/>
      <c r="O1049" s="281"/>
      <c r="P1049" s="281"/>
      <c r="Q1049" s="281"/>
      <c r="R1049" s="281"/>
      <c r="S1049" s="281"/>
      <c r="T1049" s="282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83" t="s">
        <v>198</v>
      </c>
      <c r="AU1049" s="283" t="s">
        <v>90</v>
      </c>
      <c r="AV1049" s="14" t="s">
        <v>90</v>
      </c>
      <c r="AW1049" s="14" t="s">
        <v>34</v>
      </c>
      <c r="AX1049" s="14" t="s">
        <v>79</v>
      </c>
      <c r="AY1049" s="283" t="s">
        <v>189</v>
      </c>
    </row>
    <row r="1050" s="15" customFormat="1">
      <c r="A1050" s="15"/>
      <c r="B1050" s="284"/>
      <c r="C1050" s="285"/>
      <c r="D1050" s="259" t="s">
        <v>198</v>
      </c>
      <c r="E1050" s="286" t="s">
        <v>1</v>
      </c>
      <c r="F1050" s="287" t="s">
        <v>201</v>
      </c>
      <c r="G1050" s="285"/>
      <c r="H1050" s="288">
        <v>5.2140000000000004</v>
      </c>
      <c r="I1050" s="289"/>
      <c r="J1050" s="285"/>
      <c r="K1050" s="285"/>
      <c r="L1050" s="290"/>
      <c r="M1050" s="291"/>
      <c r="N1050" s="292"/>
      <c r="O1050" s="292"/>
      <c r="P1050" s="292"/>
      <c r="Q1050" s="292"/>
      <c r="R1050" s="292"/>
      <c r="S1050" s="292"/>
      <c r="T1050" s="293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94" t="s">
        <v>198</v>
      </c>
      <c r="AU1050" s="294" t="s">
        <v>90</v>
      </c>
      <c r="AV1050" s="15" t="s">
        <v>194</v>
      </c>
      <c r="AW1050" s="15" t="s">
        <v>34</v>
      </c>
      <c r="AX1050" s="15" t="s">
        <v>84</v>
      </c>
      <c r="AY1050" s="294" t="s">
        <v>189</v>
      </c>
    </row>
    <row r="1051" s="2" customFormat="1" ht="21.75" customHeight="1">
      <c r="A1051" s="39"/>
      <c r="B1051" s="40"/>
      <c r="C1051" s="245" t="s">
        <v>1427</v>
      </c>
      <c r="D1051" s="245" t="s">
        <v>191</v>
      </c>
      <c r="E1051" s="246" t="s">
        <v>1428</v>
      </c>
      <c r="F1051" s="247" t="s">
        <v>1429</v>
      </c>
      <c r="G1051" s="248" t="s">
        <v>418</v>
      </c>
      <c r="H1051" s="249">
        <v>70.579999999999998</v>
      </c>
      <c r="I1051" s="250"/>
      <c r="J1051" s="251">
        <f>ROUND(I1051*H1051,2)</f>
        <v>0</v>
      </c>
      <c r="K1051" s="252"/>
      <c r="L1051" s="45"/>
      <c r="M1051" s="253" t="s">
        <v>1</v>
      </c>
      <c r="N1051" s="254" t="s">
        <v>44</v>
      </c>
      <c r="O1051" s="92"/>
      <c r="P1051" s="255">
        <f>O1051*H1051</f>
        <v>0</v>
      </c>
      <c r="Q1051" s="255">
        <v>0</v>
      </c>
      <c r="R1051" s="255">
        <f>Q1051*H1051</f>
        <v>0</v>
      </c>
      <c r="S1051" s="255">
        <v>0.01174</v>
      </c>
      <c r="T1051" s="256">
        <f>S1051*H1051</f>
        <v>0.82860920000000005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57" t="s">
        <v>294</v>
      </c>
      <c r="AT1051" s="257" t="s">
        <v>191</v>
      </c>
      <c r="AU1051" s="257" t="s">
        <v>90</v>
      </c>
      <c r="AY1051" s="18" t="s">
        <v>189</v>
      </c>
      <c r="BE1051" s="258">
        <f>IF(N1051="základní",J1051,0)</f>
        <v>0</v>
      </c>
      <c r="BF1051" s="258">
        <f>IF(N1051="snížená",J1051,0)</f>
        <v>0</v>
      </c>
      <c r="BG1051" s="258">
        <f>IF(N1051="zákl. přenesená",J1051,0)</f>
        <v>0</v>
      </c>
      <c r="BH1051" s="258">
        <f>IF(N1051="sníž. přenesená",J1051,0)</f>
        <v>0</v>
      </c>
      <c r="BI1051" s="258">
        <f>IF(N1051="nulová",J1051,0)</f>
        <v>0</v>
      </c>
      <c r="BJ1051" s="18" t="s">
        <v>84</v>
      </c>
      <c r="BK1051" s="258">
        <f>ROUND(I1051*H1051,2)</f>
        <v>0</v>
      </c>
      <c r="BL1051" s="18" t="s">
        <v>294</v>
      </c>
      <c r="BM1051" s="257" t="s">
        <v>1430</v>
      </c>
    </row>
    <row r="1052" s="2" customFormat="1">
      <c r="A1052" s="39"/>
      <c r="B1052" s="40"/>
      <c r="C1052" s="41"/>
      <c r="D1052" s="259" t="s">
        <v>196</v>
      </c>
      <c r="E1052" s="41"/>
      <c r="F1052" s="260" t="s">
        <v>1431</v>
      </c>
      <c r="G1052" s="41"/>
      <c r="H1052" s="41"/>
      <c r="I1052" s="140"/>
      <c r="J1052" s="41"/>
      <c r="K1052" s="41"/>
      <c r="L1052" s="45"/>
      <c r="M1052" s="261"/>
      <c r="N1052" s="262"/>
      <c r="O1052" s="92"/>
      <c r="P1052" s="92"/>
      <c r="Q1052" s="92"/>
      <c r="R1052" s="92"/>
      <c r="S1052" s="92"/>
      <c r="T1052" s="93"/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T1052" s="18" t="s">
        <v>196</v>
      </c>
      <c r="AU1052" s="18" t="s">
        <v>90</v>
      </c>
    </row>
    <row r="1053" s="13" customFormat="1">
      <c r="A1053" s="13"/>
      <c r="B1053" s="263"/>
      <c r="C1053" s="264"/>
      <c r="D1053" s="259" t="s">
        <v>198</v>
      </c>
      <c r="E1053" s="265" t="s">
        <v>1</v>
      </c>
      <c r="F1053" s="266" t="s">
        <v>316</v>
      </c>
      <c r="G1053" s="264"/>
      <c r="H1053" s="265" t="s">
        <v>1</v>
      </c>
      <c r="I1053" s="267"/>
      <c r="J1053" s="264"/>
      <c r="K1053" s="264"/>
      <c r="L1053" s="268"/>
      <c r="M1053" s="269"/>
      <c r="N1053" s="270"/>
      <c r="O1053" s="270"/>
      <c r="P1053" s="270"/>
      <c r="Q1053" s="270"/>
      <c r="R1053" s="270"/>
      <c r="S1053" s="270"/>
      <c r="T1053" s="271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72" t="s">
        <v>198</v>
      </c>
      <c r="AU1053" s="272" t="s">
        <v>90</v>
      </c>
      <c r="AV1053" s="13" t="s">
        <v>84</v>
      </c>
      <c r="AW1053" s="13" t="s">
        <v>34</v>
      </c>
      <c r="AX1053" s="13" t="s">
        <v>79</v>
      </c>
      <c r="AY1053" s="272" t="s">
        <v>189</v>
      </c>
    </row>
    <row r="1054" s="14" customFormat="1">
      <c r="A1054" s="14"/>
      <c r="B1054" s="273"/>
      <c r="C1054" s="274"/>
      <c r="D1054" s="259" t="s">
        <v>198</v>
      </c>
      <c r="E1054" s="275" t="s">
        <v>1</v>
      </c>
      <c r="F1054" s="276" t="s">
        <v>1432</v>
      </c>
      <c r="G1054" s="274"/>
      <c r="H1054" s="277">
        <v>10.35</v>
      </c>
      <c r="I1054" s="278"/>
      <c r="J1054" s="274"/>
      <c r="K1054" s="274"/>
      <c r="L1054" s="279"/>
      <c r="M1054" s="280"/>
      <c r="N1054" s="281"/>
      <c r="O1054" s="281"/>
      <c r="P1054" s="281"/>
      <c r="Q1054" s="281"/>
      <c r="R1054" s="281"/>
      <c r="S1054" s="281"/>
      <c r="T1054" s="282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83" t="s">
        <v>198</v>
      </c>
      <c r="AU1054" s="283" t="s">
        <v>90</v>
      </c>
      <c r="AV1054" s="14" t="s">
        <v>90</v>
      </c>
      <c r="AW1054" s="14" t="s">
        <v>34</v>
      </c>
      <c r="AX1054" s="14" t="s">
        <v>79</v>
      </c>
      <c r="AY1054" s="283" t="s">
        <v>189</v>
      </c>
    </row>
    <row r="1055" s="13" customFormat="1">
      <c r="A1055" s="13"/>
      <c r="B1055" s="263"/>
      <c r="C1055" s="264"/>
      <c r="D1055" s="259" t="s">
        <v>198</v>
      </c>
      <c r="E1055" s="265" t="s">
        <v>1</v>
      </c>
      <c r="F1055" s="266" t="s">
        <v>322</v>
      </c>
      <c r="G1055" s="264"/>
      <c r="H1055" s="265" t="s">
        <v>1</v>
      </c>
      <c r="I1055" s="267"/>
      <c r="J1055" s="264"/>
      <c r="K1055" s="264"/>
      <c r="L1055" s="268"/>
      <c r="M1055" s="269"/>
      <c r="N1055" s="270"/>
      <c r="O1055" s="270"/>
      <c r="P1055" s="270"/>
      <c r="Q1055" s="270"/>
      <c r="R1055" s="270"/>
      <c r="S1055" s="270"/>
      <c r="T1055" s="271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72" t="s">
        <v>198</v>
      </c>
      <c r="AU1055" s="272" t="s">
        <v>90</v>
      </c>
      <c r="AV1055" s="13" t="s">
        <v>84</v>
      </c>
      <c r="AW1055" s="13" t="s">
        <v>34</v>
      </c>
      <c r="AX1055" s="13" t="s">
        <v>79</v>
      </c>
      <c r="AY1055" s="272" t="s">
        <v>189</v>
      </c>
    </row>
    <row r="1056" s="14" customFormat="1">
      <c r="A1056" s="14"/>
      <c r="B1056" s="273"/>
      <c r="C1056" s="274"/>
      <c r="D1056" s="259" t="s">
        <v>198</v>
      </c>
      <c r="E1056" s="275" t="s">
        <v>1</v>
      </c>
      <c r="F1056" s="276" t="s">
        <v>1433</v>
      </c>
      <c r="G1056" s="274"/>
      <c r="H1056" s="277">
        <v>16.73</v>
      </c>
      <c r="I1056" s="278"/>
      <c r="J1056" s="274"/>
      <c r="K1056" s="274"/>
      <c r="L1056" s="279"/>
      <c r="M1056" s="280"/>
      <c r="N1056" s="281"/>
      <c r="O1056" s="281"/>
      <c r="P1056" s="281"/>
      <c r="Q1056" s="281"/>
      <c r="R1056" s="281"/>
      <c r="S1056" s="281"/>
      <c r="T1056" s="282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83" t="s">
        <v>198</v>
      </c>
      <c r="AU1056" s="283" t="s">
        <v>90</v>
      </c>
      <c r="AV1056" s="14" t="s">
        <v>90</v>
      </c>
      <c r="AW1056" s="14" t="s">
        <v>34</v>
      </c>
      <c r="AX1056" s="14" t="s">
        <v>79</v>
      </c>
      <c r="AY1056" s="283" t="s">
        <v>189</v>
      </c>
    </row>
    <row r="1057" s="13" customFormat="1">
      <c r="A1057" s="13"/>
      <c r="B1057" s="263"/>
      <c r="C1057" s="264"/>
      <c r="D1057" s="259" t="s">
        <v>198</v>
      </c>
      <c r="E1057" s="265" t="s">
        <v>1</v>
      </c>
      <c r="F1057" s="266" t="s">
        <v>326</v>
      </c>
      <c r="G1057" s="264"/>
      <c r="H1057" s="265" t="s">
        <v>1</v>
      </c>
      <c r="I1057" s="267"/>
      <c r="J1057" s="264"/>
      <c r="K1057" s="264"/>
      <c r="L1057" s="268"/>
      <c r="M1057" s="269"/>
      <c r="N1057" s="270"/>
      <c r="O1057" s="270"/>
      <c r="P1057" s="270"/>
      <c r="Q1057" s="270"/>
      <c r="R1057" s="270"/>
      <c r="S1057" s="270"/>
      <c r="T1057" s="271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72" t="s">
        <v>198</v>
      </c>
      <c r="AU1057" s="272" t="s">
        <v>90</v>
      </c>
      <c r="AV1057" s="13" t="s">
        <v>84</v>
      </c>
      <c r="AW1057" s="13" t="s">
        <v>34</v>
      </c>
      <c r="AX1057" s="13" t="s">
        <v>79</v>
      </c>
      <c r="AY1057" s="272" t="s">
        <v>189</v>
      </c>
    </row>
    <row r="1058" s="14" customFormat="1">
      <c r="A1058" s="14"/>
      <c r="B1058" s="273"/>
      <c r="C1058" s="274"/>
      <c r="D1058" s="259" t="s">
        <v>198</v>
      </c>
      <c r="E1058" s="275" t="s">
        <v>1</v>
      </c>
      <c r="F1058" s="276" t="s">
        <v>1434</v>
      </c>
      <c r="G1058" s="274"/>
      <c r="H1058" s="277">
        <v>12.949999999999999</v>
      </c>
      <c r="I1058" s="278"/>
      <c r="J1058" s="274"/>
      <c r="K1058" s="274"/>
      <c r="L1058" s="279"/>
      <c r="M1058" s="280"/>
      <c r="N1058" s="281"/>
      <c r="O1058" s="281"/>
      <c r="P1058" s="281"/>
      <c r="Q1058" s="281"/>
      <c r="R1058" s="281"/>
      <c r="S1058" s="281"/>
      <c r="T1058" s="282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83" t="s">
        <v>198</v>
      </c>
      <c r="AU1058" s="283" t="s">
        <v>90</v>
      </c>
      <c r="AV1058" s="14" t="s">
        <v>90</v>
      </c>
      <c r="AW1058" s="14" t="s">
        <v>34</v>
      </c>
      <c r="AX1058" s="14" t="s">
        <v>79</v>
      </c>
      <c r="AY1058" s="283" t="s">
        <v>189</v>
      </c>
    </row>
    <row r="1059" s="13" customFormat="1">
      <c r="A1059" s="13"/>
      <c r="B1059" s="263"/>
      <c r="C1059" s="264"/>
      <c r="D1059" s="259" t="s">
        <v>198</v>
      </c>
      <c r="E1059" s="265" t="s">
        <v>1</v>
      </c>
      <c r="F1059" s="266" t="s">
        <v>1435</v>
      </c>
      <c r="G1059" s="264"/>
      <c r="H1059" s="265" t="s">
        <v>1</v>
      </c>
      <c r="I1059" s="267"/>
      <c r="J1059" s="264"/>
      <c r="K1059" s="264"/>
      <c r="L1059" s="268"/>
      <c r="M1059" s="269"/>
      <c r="N1059" s="270"/>
      <c r="O1059" s="270"/>
      <c r="P1059" s="270"/>
      <c r="Q1059" s="270"/>
      <c r="R1059" s="270"/>
      <c r="S1059" s="270"/>
      <c r="T1059" s="271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72" t="s">
        <v>198</v>
      </c>
      <c r="AU1059" s="272" t="s">
        <v>90</v>
      </c>
      <c r="AV1059" s="13" t="s">
        <v>84</v>
      </c>
      <c r="AW1059" s="13" t="s">
        <v>34</v>
      </c>
      <c r="AX1059" s="13" t="s">
        <v>79</v>
      </c>
      <c r="AY1059" s="272" t="s">
        <v>189</v>
      </c>
    </row>
    <row r="1060" s="14" customFormat="1">
      <c r="A1060" s="14"/>
      <c r="B1060" s="273"/>
      <c r="C1060" s="274"/>
      <c r="D1060" s="259" t="s">
        <v>198</v>
      </c>
      <c r="E1060" s="275" t="s">
        <v>1</v>
      </c>
      <c r="F1060" s="276" t="s">
        <v>1436</v>
      </c>
      <c r="G1060" s="274"/>
      <c r="H1060" s="277">
        <v>4</v>
      </c>
      <c r="I1060" s="278"/>
      <c r="J1060" s="274"/>
      <c r="K1060" s="274"/>
      <c r="L1060" s="279"/>
      <c r="M1060" s="280"/>
      <c r="N1060" s="281"/>
      <c r="O1060" s="281"/>
      <c r="P1060" s="281"/>
      <c r="Q1060" s="281"/>
      <c r="R1060" s="281"/>
      <c r="S1060" s="281"/>
      <c r="T1060" s="282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83" t="s">
        <v>198</v>
      </c>
      <c r="AU1060" s="283" t="s">
        <v>90</v>
      </c>
      <c r="AV1060" s="14" t="s">
        <v>90</v>
      </c>
      <c r="AW1060" s="14" t="s">
        <v>34</v>
      </c>
      <c r="AX1060" s="14" t="s">
        <v>79</v>
      </c>
      <c r="AY1060" s="283" t="s">
        <v>189</v>
      </c>
    </row>
    <row r="1061" s="13" customFormat="1">
      <c r="A1061" s="13"/>
      <c r="B1061" s="263"/>
      <c r="C1061" s="264"/>
      <c r="D1061" s="259" t="s">
        <v>198</v>
      </c>
      <c r="E1061" s="265" t="s">
        <v>1</v>
      </c>
      <c r="F1061" s="266" t="s">
        <v>332</v>
      </c>
      <c r="G1061" s="264"/>
      <c r="H1061" s="265" t="s">
        <v>1</v>
      </c>
      <c r="I1061" s="267"/>
      <c r="J1061" s="264"/>
      <c r="K1061" s="264"/>
      <c r="L1061" s="268"/>
      <c r="M1061" s="269"/>
      <c r="N1061" s="270"/>
      <c r="O1061" s="270"/>
      <c r="P1061" s="270"/>
      <c r="Q1061" s="270"/>
      <c r="R1061" s="270"/>
      <c r="S1061" s="270"/>
      <c r="T1061" s="271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72" t="s">
        <v>198</v>
      </c>
      <c r="AU1061" s="272" t="s">
        <v>90</v>
      </c>
      <c r="AV1061" s="13" t="s">
        <v>84</v>
      </c>
      <c r="AW1061" s="13" t="s">
        <v>34</v>
      </c>
      <c r="AX1061" s="13" t="s">
        <v>79</v>
      </c>
      <c r="AY1061" s="272" t="s">
        <v>189</v>
      </c>
    </row>
    <row r="1062" s="14" customFormat="1">
      <c r="A1062" s="14"/>
      <c r="B1062" s="273"/>
      <c r="C1062" s="274"/>
      <c r="D1062" s="259" t="s">
        <v>198</v>
      </c>
      <c r="E1062" s="275" t="s">
        <v>1</v>
      </c>
      <c r="F1062" s="276" t="s">
        <v>1437</v>
      </c>
      <c r="G1062" s="274"/>
      <c r="H1062" s="277">
        <v>18.850000000000001</v>
      </c>
      <c r="I1062" s="278"/>
      <c r="J1062" s="274"/>
      <c r="K1062" s="274"/>
      <c r="L1062" s="279"/>
      <c r="M1062" s="280"/>
      <c r="N1062" s="281"/>
      <c r="O1062" s="281"/>
      <c r="P1062" s="281"/>
      <c r="Q1062" s="281"/>
      <c r="R1062" s="281"/>
      <c r="S1062" s="281"/>
      <c r="T1062" s="282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83" t="s">
        <v>198</v>
      </c>
      <c r="AU1062" s="283" t="s">
        <v>90</v>
      </c>
      <c r="AV1062" s="14" t="s">
        <v>90</v>
      </c>
      <c r="AW1062" s="14" t="s">
        <v>34</v>
      </c>
      <c r="AX1062" s="14" t="s">
        <v>79</v>
      </c>
      <c r="AY1062" s="283" t="s">
        <v>189</v>
      </c>
    </row>
    <row r="1063" s="13" customFormat="1">
      <c r="A1063" s="13"/>
      <c r="B1063" s="263"/>
      <c r="C1063" s="264"/>
      <c r="D1063" s="259" t="s">
        <v>198</v>
      </c>
      <c r="E1063" s="265" t="s">
        <v>1</v>
      </c>
      <c r="F1063" s="266" t="s">
        <v>344</v>
      </c>
      <c r="G1063" s="264"/>
      <c r="H1063" s="265" t="s">
        <v>1</v>
      </c>
      <c r="I1063" s="267"/>
      <c r="J1063" s="264"/>
      <c r="K1063" s="264"/>
      <c r="L1063" s="268"/>
      <c r="M1063" s="269"/>
      <c r="N1063" s="270"/>
      <c r="O1063" s="270"/>
      <c r="P1063" s="270"/>
      <c r="Q1063" s="270"/>
      <c r="R1063" s="270"/>
      <c r="S1063" s="270"/>
      <c r="T1063" s="271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72" t="s">
        <v>198</v>
      </c>
      <c r="AU1063" s="272" t="s">
        <v>90</v>
      </c>
      <c r="AV1063" s="13" t="s">
        <v>84</v>
      </c>
      <c r="AW1063" s="13" t="s">
        <v>34</v>
      </c>
      <c r="AX1063" s="13" t="s">
        <v>79</v>
      </c>
      <c r="AY1063" s="272" t="s">
        <v>189</v>
      </c>
    </row>
    <row r="1064" s="14" customFormat="1">
      <c r="A1064" s="14"/>
      <c r="B1064" s="273"/>
      <c r="C1064" s="274"/>
      <c r="D1064" s="259" t="s">
        <v>198</v>
      </c>
      <c r="E1064" s="275" t="s">
        <v>1</v>
      </c>
      <c r="F1064" s="276" t="s">
        <v>1438</v>
      </c>
      <c r="G1064" s="274"/>
      <c r="H1064" s="277">
        <v>7.7000000000000002</v>
      </c>
      <c r="I1064" s="278"/>
      <c r="J1064" s="274"/>
      <c r="K1064" s="274"/>
      <c r="L1064" s="279"/>
      <c r="M1064" s="280"/>
      <c r="N1064" s="281"/>
      <c r="O1064" s="281"/>
      <c r="P1064" s="281"/>
      <c r="Q1064" s="281"/>
      <c r="R1064" s="281"/>
      <c r="S1064" s="281"/>
      <c r="T1064" s="282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83" t="s">
        <v>198</v>
      </c>
      <c r="AU1064" s="283" t="s">
        <v>90</v>
      </c>
      <c r="AV1064" s="14" t="s">
        <v>90</v>
      </c>
      <c r="AW1064" s="14" t="s">
        <v>34</v>
      </c>
      <c r="AX1064" s="14" t="s">
        <v>79</v>
      </c>
      <c r="AY1064" s="283" t="s">
        <v>189</v>
      </c>
    </row>
    <row r="1065" s="15" customFormat="1">
      <c r="A1065" s="15"/>
      <c r="B1065" s="284"/>
      <c r="C1065" s="285"/>
      <c r="D1065" s="259" t="s">
        <v>198</v>
      </c>
      <c r="E1065" s="286" t="s">
        <v>1</v>
      </c>
      <c r="F1065" s="287" t="s">
        <v>201</v>
      </c>
      <c r="G1065" s="285"/>
      <c r="H1065" s="288">
        <v>70.579999999999998</v>
      </c>
      <c r="I1065" s="289"/>
      <c r="J1065" s="285"/>
      <c r="K1065" s="285"/>
      <c r="L1065" s="290"/>
      <c r="M1065" s="291"/>
      <c r="N1065" s="292"/>
      <c r="O1065" s="292"/>
      <c r="P1065" s="292"/>
      <c r="Q1065" s="292"/>
      <c r="R1065" s="292"/>
      <c r="S1065" s="292"/>
      <c r="T1065" s="293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94" t="s">
        <v>198</v>
      </c>
      <c r="AU1065" s="294" t="s">
        <v>90</v>
      </c>
      <c r="AV1065" s="15" t="s">
        <v>194</v>
      </c>
      <c r="AW1065" s="15" t="s">
        <v>34</v>
      </c>
      <c r="AX1065" s="15" t="s">
        <v>84</v>
      </c>
      <c r="AY1065" s="294" t="s">
        <v>189</v>
      </c>
    </row>
    <row r="1066" s="2" customFormat="1" ht="21.75" customHeight="1">
      <c r="A1066" s="39"/>
      <c r="B1066" s="40"/>
      <c r="C1066" s="245" t="s">
        <v>1439</v>
      </c>
      <c r="D1066" s="245" t="s">
        <v>191</v>
      </c>
      <c r="E1066" s="246" t="s">
        <v>1440</v>
      </c>
      <c r="F1066" s="247" t="s">
        <v>1441</v>
      </c>
      <c r="G1066" s="248" t="s">
        <v>418</v>
      </c>
      <c r="H1066" s="249">
        <v>14.103</v>
      </c>
      <c r="I1066" s="250"/>
      <c r="J1066" s="251">
        <f>ROUND(I1066*H1066,2)</f>
        <v>0</v>
      </c>
      <c r="K1066" s="252"/>
      <c r="L1066" s="45"/>
      <c r="M1066" s="253" t="s">
        <v>1</v>
      </c>
      <c r="N1066" s="254" t="s">
        <v>44</v>
      </c>
      <c r="O1066" s="92"/>
      <c r="P1066" s="255">
        <f>O1066*H1066</f>
        <v>0</v>
      </c>
      <c r="Q1066" s="255">
        <v>0</v>
      </c>
      <c r="R1066" s="255">
        <f>Q1066*H1066</f>
        <v>0</v>
      </c>
      <c r="S1066" s="255">
        <v>0.01174</v>
      </c>
      <c r="T1066" s="256">
        <f>S1066*H1066</f>
        <v>0.16556922000000002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57" t="s">
        <v>294</v>
      </c>
      <c r="AT1066" s="257" t="s">
        <v>191</v>
      </c>
      <c r="AU1066" s="257" t="s">
        <v>90</v>
      </c>
      <c r="AY1066" s="18" t="s">
        <v>189</v>
      </c>
      <c r="BE1066" s="258">
        <f>IF(N1066="základní",J1066,0)</f>
        <v>0</v>
      </c>
      <c r="BF1066" s="258">
        <f>IF(N1066="snížená",J1066,0)</f>
        <v>0</v>
      </c>
      <c r="BG1066" s="258">
        <f>IF(N1066="zákl. přenesená",J1066,0)</f>
        <v>0</v>
      </c>
      <c r="BH1066" s="258">
        <f>IF(N1066="sníž. přenesená",J1066,0)</f>
        <v>0</v>
      </c>
      <c r="BI1066" s="258">
        <f>IF(N1066="nulová",J1066,0)</f>
        <v>0</v>
      </c>
      <c r="BJ1066" s="18" t="s">
        <v>84</v>
      </c>
      <c r="BK1066" s="258">
        <f>ROUND(I1066*H1066,2)</f>
        <v>0</v>
      </c>
      <c r="BL1066" s="18" t="s">
        <v>294</v>
      </c>
      <c r="BM1066" s="257" t="s">
        <v>1442</v>
      </c>
    </row>
    <row r="1067" s="2" customFormat="1">
      <c r="A1067" s="39"/>
      <c r="B1067" s="40"/>
      <c r="C1067" s="41"/>
      <c r="D1067" s="259" t="s">
        <v>196</v>
      </c>
      <c r="E1067" s="41"/>
      <c r="F1067" s="260" t="s">
        <v>1443</v>
      </c>
      <c r="G1067" s="41"/>
      <c r="H1067" s="41"/>
      <c r="I1067" s="140"/>
      <c r="J1067" s="41"/>
      <c r="K1067" s="41"/>
      <c r="L1067" s="45"/>
      <c r="M1067" s="261"/>
      <c r="N1067" s="262"/>
      <c r="O1067" s="92"/>
      <c r="P1067" s="92"/>
      <c r="Q1067" s="92"/>
      <c r="R1067" s="92"/>
      <c r="S1067" s="92"/>
      <c r="T1067" s="93"/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T1067" s="18" t="s">
        <v>196</v>
      </c>
      <c r="AU1067" s="18" t="s">
        <v>90</v>
      </c>
    </row>
    <row r="1068" s="13" customFormat="1">
      <c r="A1068" s="13"/>
      <c r="B1068" s="263"/>
      <c r="C1068" s="264"/>
      <c r="D1068" s="259" t="s">
        <v>198</v>
      </c>
      <c r="E1068" s="265" t="s">
        <v>1</v>
      </c>
      <c r="F1068" s="266" t="s">
        <v>1444</v>
      </c>
      <c r="G1068" s="264"/>
      <c r="H1068" s="265" t="s">
        <v>1</v>
      </c>
      <c r="I1068" s="267"/>
      <c r="J1068" s="264"/>
      <c r="K1068" s="264"/>
      <c r="L1068" s="268"/>
      <c r="M1068" s="269"/>
      <c r="N1068" s="270"/>
      <c r="O1068" s="270"/>
      <c r="P1068" s="270"/>
      <c r="Q1068" s="270"/>
      <c r="R1068" s="270"/>
      <c r="S1068" s="270"/>
      <c r="T1068" s="271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72" t="s">
        <v>198</v>
      </c>
      <c r="AU1068" s="272" t="s">
        <v>90</v>
      </c>
      <c r="AV1068" s="13" t="s">
        <v>84</v>
      </c>
      <c r="AW1068" s="13" t="s">
        <v>34</v>
      </c>
      <c r="AX1068" s="13" t="s">
        <v>79</v>
      </c>
      <c r="AY1068" s="272" t="s">
        <v>189</v>
      </c>
    </row>
    <row r="1069" s="14" customFormat="1">
      <c r="A1069" s="14"/>
      <c r="B1069" s="273"/>
      <c r="C1069" s="274"/>
      <c r="D1069" s="259" t="s">
        <v>198</v>
      </c>
      <c r="E1069" s="275" t="s">
        <v>1</v>
      </c>
      <c r="F1069" s="276" t="s">
        <v>1445</v>
      </c>
      <c r="G1069" s="274"/>
      <c r="H1069" s="277">
        <v>5.8650000000000002</v>
      </c>
      <c r="I1069" s="278"/>
      <c r="J1069" s="274"/>
      <c r="K1069" s="274"/>
      <c r="L1069" s="279"/>
      <c r="M1069" s="280"/>
      <c r="N1069" s="281"/>
      <c r="O1069" s="281"/>
      <c r="P1069" s="281"/>
      <c r="Q1069" s="281"/>
      <c r="R1069" s="281"/>
      <c r="S1069" s="281"/>
      <c r="T1069" s="282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83" t="s">
        <v>198</v>
      </c>
      <c r="AU1069" s="283" t="s">
        <v>90</v>
      </c>
      <c r="AV1069" s="14" t="s">
        <v>90</v>
      </c>
      <c r="AW1069" s="14" t="s">
        <v>34</v>
      </c>
      <c r="AX1069" s="14" t="s">
        <v>79</v>
      </c>
      <c r="AY1069" s="283" t="s">
        <v>189</v>
      </c>
    </row>
    <row r="1070" s="14" customFormat="1">
      <c r="A1070" s="14"/>
      <c r="B1070" s="273"/>
      <c r="C1070" s="274"/>
      <c r="D1070" s="259" t="s">
        <v>198</v>
      </c>
      <c r="E1070" s="275" t="s">
        <v>1</v>
      </c>
      <c r="F1070" s="276" t="s">
        <v>1446</v>
      </c>
      <c r="G1070" s="274"/>
      <c r="H1070" s="277">
        <v>2.5499999999999998</v>
      </c>
      <c r="I1070" s="278"/>
      <c r="J1070" s="274"/>
      <c r="K1070" s="274"/>
      <c r="L1070" s="279"/>
      <c r="M1070" s="280"/>
      <c r="N1070" s="281"/>
      <c r="O1070" s="281"/>
      <c r="P1070" s="281"/>
      <c r="Q1070" s="281"/>
      <c r="R1070" s="281"/>
      <c r="S1070" s="281"/>
      <c r="T1070" s="282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83" t="s">
        <v>198</v>
      </c>
      <c r="AU1070" s="283" t="s">
        <v>90</v>
      </c>
      <c r="AV1070" s="14" t="s">
        <v>90</v>
      </c>
      <c r="AW1070" s="14" t="s">
        <v>34</v>
      </c>
      <c r="AX1070" s="14" t="s">
        <v>79</v>
      </c>
      <c r="AY1070" s="283" t="s">
        <v>189</v>
      </c>
    </row>
    <row r="1071" s="13" customFormat="1">
      <c r="A1071" s="13"/>
      <c r="B1071" s="263"/>
      <c r="C1071" s="264"/>
      <c r="D1071" s="259" t="s">
        <v>198</v>
      </c>
      <c r="E1071" s="265" t="s">
        <v>1</v>
      </c>
      <c r="F1071" s="266" t="s">
        <v>1447</v>
      </c>
      <c r="G1071" s="264"/>
      <c r="H1071" s="265" t="s">
        <v>1</v>
      </c>
      <c r="I1071" s="267"/>
      <c r="J1071" s="264"/>
      <c r="K1071" s="264"/>
      <c r="L1071" s="268"/>
      <c r="M1071" s="269"/>
      <c r="N1071" s="270"/>
      <c r="O1071" s="270"/>
      <c r="P1071" s="270"/>
      <c r="Q1071" s="270"/>
      <c r="R1071" s="270"/>
      <c r="S1071" s="270"/>
      <c r="T1071" s="271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72" t="s">
        <v>198</v>
      </c>
      <c r="AU1071" s="272" t="s">
        <v>90</v>
      </c>
      <c r="AV1071" s="13" t="s">
        <v>84</v>
      </c>
      <c r="AW1071" s="13" t="s">
        <v>34</v>
      </c>
      <c r="AX1071" s="13" t="s">
        <v>79</v>
      </c>
      <c r="AY1071" s="272" t="s">
        <v>189</v>
      </c>
    </row>
    <row r="1072" s="14" customFormat="1">
      <c r="A1072" s="14"/>
      <c r="B1072" s="273"/>
      <c r="C1072" s="274"/>
      <c r="D1072" s="259" t="s">
        <v>198</v>
      </c>
      <c r="E1072" s="275" t="s">
        <v>1</v>
      </c>
      <c r="F1072" s="276" t="s">
        <v>1448</v>
      </c>
      <c r="G1072" s="274"/>
      <c r="H1072" s="277">
        <v>3.7919999999999998</v>
      </c>
      <c r="I1072" s="278"/>
      <c r="J1072" s="274"/>
      <c r="K1072" s="274"/>
      <c r="L1072" s="279"/>
      <c r="M1072" s="280"/>
      <c r="N1072" s="281"/>
      <c r="O1072" s="281"/>
      <c r="P1072" s="281"/>
      <c r="Q1072" s="281"/>
      <c r="R1072" s="281"/>
      <c r="S1072" s="281"/>
      <c r="T1072" s="282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83" t="s">
        <v>198</v>
      </c>
      <c r="AU1072" s="283" t="s">
        <v>90</v>
      </c>
      <c r="AV1072" s="14" t="s">
        <v>90</v>
      </c>
      <c r="AW1072" s="14" t="s">
        <v>34</v>
      </c>
      <c r="AX1072" s="14" t="s">
        <v>79</v>
      </c>
      <c r="AY1072" s="283" t="s">
        <v>189</v>
      </c>
    </row>
    <row r="1073" s="14" customFormat="1">
      <c r="A1073" s="14"/>
      <c r="B1073" s="273"/>
      <c r="C1073" s="274"/>
      <c r="D1073" s="259" t="s">
        <v>198</v>
      </c>
      <c r="E1073" s="275" t="s">
        <v>1</v>
      </c>
      <c r="F1073" s="276" t="s">
        <v>1449</v>
      </c>
      <c r="G1073" s="274"/>
      <c r="H1073" s="277">
        <v>1.8959999999999999</v>
      </c>
      <c r="I1073" s="278"/>
      <c r="J1073" s="274"/>
      <c r="K1073" s="274"/>
      <c r="L1073" s="279"/>
      <c r="M1073" s="280"/>
      <c r="N1073" s="281"/>
      <c r="O1073" s="281"/>
      <c r="P1073" s="281"/>
      <c r="Q1073" s="281"/>
      <c r="R1073" s="281"/>
      <c r="S1073" s="281"/>
      <c r="T1073" s="282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83" t="s">
        <v>198</v>
      </c>
      <c r="AU1073" s="283" t="s">
        <v>90</v>
      </c>
      <c r="AV1073" s="14" t="s">
        <v>90</v>
      </c>
      <c r="AW1073" s="14" t="s">
        <v>34</v>
      </c>
      <c r="AX1073" s="14" t="s">
        <v>79</v>
      </c>
      <c r="AY1073" s="283" t="s">
        <v>189</v>
      </c>
    </row>
    <row r="1074" s="15" customFormat="1">
      <c r="A1074" s="15"/>
      <c r="B1074" s="284"/>
      <c r="C1074" s="285"/>
      <c r="D1074" s="259" t="s">
        <v>198</v>
      </c>
      <c r="E1074" s="286" t="s">
        <v>1</v>
      </c>
      <c r="F1074" s="287" t="s">
        <v>201</v>
      </c>
      <c r="G1074" s="285"/>
      <c r="H1074" s="288">
        <v>14.103</v>
      </c>
      <c r="I1074" s="289"/>
      <c r="J1074" s="285"/>
      <c r="K1074" s="285"/>
      <c r="L1074" s="290"/>
      <c r="M1074" s="291"/>
      <c r="N1074" s="292"/>
      <c r="O1074" s="292"/>
      <c r="P1074" s="292"/>
      <c r="Q1074" s="292"/>
      <c r="R1074" s="292"/>
      <c r="S1074" s="292"/>
      <c r="T1074" s="293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94" t="s">
        <v>198</v>
      </c>
      <c r="AU1074" s="294" t="s">
        <v>90</v>
      </c>
      <c r="AV1074" s="15" t="s">
        <v>194</v>
      </c>
      <c r="AW1074" s="15" t="s">
        <v>34</v>
      </c>
      <c r="AX1074" s="15" t="s">
        <v>84</v>
      </c>
      <c r="AY1074" s="294" t="s">
        <v>189</v>
      </c>
    </row>
    <row r="1075" s="2" customFormat="1" ht="21.75" customHeight="1">
      <c r="A1075" s="39"/>
      <c r="B1075" s="40"/>
      <c r="C1075" s="245" t="s">
        <v>1450</v>
      </c>
      <c r="D1075" s="245" t="s">
        <v>191</v>
      </c>
      <c r="E1075" s="246" t="s">
        <v>1451</v>
      </c>
      <c r="F1075" s="247" t="s">
        <v>1452</v>
      </c>
      <c r="G1075" s="248" t="s">
        <v>418</v>
      </c>
      <c r="H1075" s="249">
        <v>116.13</v>
      </c>
      <c r="I1075" s="250"/>
      <c r="J1075" s="251">
        <f>ROUND(I1075*H1075,2)</f>
        <v>0</v>
      </c>
      <c r="K1075" s="252"/>
      <c r="L1075" s="45"/>
      <c r="M1075" s="253" t="s">
        <v>1</v>
      </c>
      <c r="N1075" s="254" t="s">
        <v>44</v>
      </c>
      <c r="O1075" s="92"/>
      <c r="P1075" s="255">
        <f>O1075*H1075</f>
        <v>0</v>
      </c>
      <c r="Q1075" s="255">
        <v>0.00032000000000000003</v>
      </c>
      <c r="R1075" s="255">
        <f>Q1075*H1075</f>
        <v>0.037161600000000003</v>
      </c>
      <c r="S1075" s="255">
        <v>0</v>
      </c>
      <c r="T1075" s="256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57" t="s">
        <v>294</v>
      </c>
      <c r="AT1075" s="257" t="s">
        <v>191</v>
      </c>
      <c r="AU1075" s="257" t="s">
        <v>90</v>
      </c>
      <c r="AY1075" s="18" t="s">
        <v>189</v>
      </c>
      <c r="BE1075" s="258">
        <f>IF(N1075="základní",J1075,0)</f>
        <v>0</v>
      </c>
      <c r="BF1075" s="258">
        <f>IF(N1075="snížená",J1075,0)</f>
        <v>0</v>
      </c>
      <c r="BG1075" s="258">
        <f>IF(N1075="zákl. přenesená",J1075,0)</f>
        <v>0</v>
      </c>
      <c r="BH1075" s="258">
        <f>IF(N1075="sníž. přenesená",J1075,0)</f>
        <v>0</v>
      </c>
      <c r="BI1075" s="258">
        <f>IF(N1075="nulová",J1075,0)</f>
        <v>0</v>
      </c>
      <c r="BJ1075" s="18" t="s">
        <v>84</v>
      </c>
      <c r="BK1075" s="258">
        <f>ROUND(I1075*H1075,2)</f>
        <v>0</v>
      </c>
      <c r="BL1075" s="18" t="s">
        <v>294</v>
      </c>
      <c r="BM1075" s="257" t="s">
        <v>1453</v>
      </c>
    </row>
    <row r="1076" s="2" customFormat="1">
      <c r="A1076" s="39"/>
      <c r="B1076" s="40"/>
      <c r="C1076" s="41"/>
      <c r="D1076" s="259" t="s">
        <v>196</v>
      </c>
      <c r="E1076" s="41"/>
      <c r="F1076" s="260" t="s">
        <v>1454</v>
      </c>
      <c r="G1076" s="41"/>
      <c r="H1076" s="41"/>
      <c r="I1076" s="140"/>
      <c r="J1076" s="41"/>
      <c r="K1076" s="41"/>
      <c r="L1076" s="45"/>
      <c r="M1076" s="261"/>
      <c r="N1076" s="262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196</v>
      </c>
      <c r="AU1076" s="18" t="s">
        <v>90</v>
      </c>
    </row>
    <row r="1077" s="13" customFormat="1">
      <c r="A1077" s="13"/>
      <c r="B1077" s="263"/>
      <c r="C1077" s="264"/>
      <c r="D1077" s="259" t="s">
        <v>198</v>
      </c>
      <c r="E1077" s="265" t="s">
        <v>1</v>
      </c>
      <c r="F1077" s="266" t="s">
        <v>316</v>
      </c>
      <c r="G1077" s="264"/>
      <c r="H1077" s="265" t="s">
        <v>1</v>
      </c>
      <c r="I1077" s="267"/>
      <c r="J1077" s="264"/>
      <c r="K1077" s="264"/>
      <c r="L1077" s="268"/>
      <c r="M1077" s="269"/>
      <c r="N1077" s="270"/>
      <c r="O1077" s="270"/>
      <c r="P1077" s="270"/>
      <c r="Q1077" s="270"/>
      <c r="R1077" s="270"/>
      <c r="S1077" s="270"/>
      <c r="T1077" s="271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72" t="s">
        <v>198</v>
      </c>
      <c r="AU1077" s="272" t="s">
        <v>90</v>
      </c>
      <c r="AV1077" s="13" t="s">
        <v>84</v>
      </c>
      <c r="AW1077" s="13" t="s">
        <v>34</v>
      </c>
      <c r="AX1077" s="13" t="s">
        <v>79</v>
      </c>
      <c r="AY1077" s="272" t="s">
        <v>189</v>
      </c>
    </row>
    <row r="1078" s="14" customFormat="1">
      <c r="A1078" s="14"/>
      <c r="B1078" s="273"/>
      <c r="C1078" s="274"/>
      <c r="D1078" s="259" t="s">
        <v>198</v>
      </c>
      <c r="E1078" s="275" t="s">
        <v>1</v>
      </c>
      <c r="F1078" s="276" t="s">
        <v>1432</v>
      </c>
      <c r="G1078" s="274"/>
      <c r="H1078" s="277">
        <v>10.35</v>
      </c>
      <c r="I1078" s="278"/>
      <c r="J1078" s="274"/>
      <c r="K1078" s="274"/>
      <c r="L1078" s="279"/>
      <c r="M1078" s="280"/>
      <c r="N1078" s="281"/>
      <c r="O1078" s="281"/>
      <c r="P1078" s="281"/>
      <c r="Q1078" s="281"/>
      <c r="R1078" s="281"/>
      <c r="S1078" s="281"/>
      <c r="T1078" s="282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83" t="s">
        <v>198</v>
      </c>
      <c r="AU1078" s="283" t="s">
        <v>90</v>
      </c>
      <c r="AV1078" s="14" t="s">
        <v>90</v>
      </c>
      <c r="AW1078" s="14" t="s">
        <v>34</v>
      </c>
      <c r="AX1078" s="14" t="s">
        <v>79</v>
      </c>
      <c r="AY1078" s="283" t="s">
        <v>189</v>
      </c>
    </row>
    <row r="1079" s="13" customFormat="1">
      <c r="A1079" s="13"/>
      <c r="B1079" s="263"/>
      <c r="C1079" s="264"/>
      <c r="D1079" s="259" t="s">
        <v>198</v>
      </c>
      <c r="E1079" s="265" t="s">
        <v>1</v>
      </c>
      <c r="F1079" s="266" t="s">
        <v>322</v>
      </c>
      <c r="G1079" s="264"/>
      <c r="H1079" s="265" t="s">
        <v>1</v>
      </c>
      <c r="I1079" s="267"/>
      <c r="J1079" s="264"/>
      <c r="K1079" s="264"/>
      <c r="L1079" s="268"/>
      <c r="M1079" s="269"/>
      <c r="N1079" s="270"/>
      <c r="O1079" s="270"/>
      <c r="P1079" s="270"/>
      <c r="Q1079" s="270"/>
      <c r="R1079" s="270"/>
      <c r="S1079" s="270"/>
      <c r="T1079" s="271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72" t="s">
        <v>198</v>
      </c>
      <c r="AU1079" s="272" t="s">
        <v>90</v>
      </c>
      <c r="AV1079" s="13" t="s">
        <v>84</v>
      </c>
      <c r="AW1079" s="13" t="s">
        <v>34</v>
      </c>
      <c r="AX1079" s="13" t="s">
        <v>79</v>
      </c>
      <c r="AY1079" s="272" t="s">
        <v>189</v>
      </c>
    </row>
    <row r="1080" s="14" customFormat="1">
      <c r="A1080" s="14"/>
      <c r="B1080" s="273"/>
      <c r="C1080" s="274"/>
      <c r="D1080" s="259" t="s">
        <v>198</v>
      </c>
      <c r="E1080" s="275" t="s">
        <v>1</v>
      </c>
      <c r="F1080" s="276" t="s">
        <v>1433</v>
      </c>
      <c r="G1080" s="274"/>
      <c r="H1080" s="277">
        <v>16.73</v>
      </c>
      <c r="I1080" s="278"/>
      <c r="J1080" s="274"/>
      <c r="K1080" s="274"/>
      <c r="L1080" s="279"/>
      <c r="M1080" s="280"/>
      <c r="N1080" s="281"/>
      <c r="O1080" s="281"/>
      <c r="P1080" s="281"/>
      <c r="Q1080" s="281"/>
      <c r="R1080" s="281"/>
      <c r="S1080" s="281"/>
      <c r="T1080" s="282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83" t="s">
        <v>198</v>
      </c>
      <c r="AU1080" s="283" t="s">
        <v>90</v>
      </c>
      <c r="AV1080" s="14" t="s">
        <v>90</v>
      </c>
      <c r="AW1080" s="14" t="s">
        <v>34</v>
      </c>
      <c r="AX1080" s="14" t="s">
        <v>79</v>
      </c>
      <c r="AY1080" s="283" t="s">
        <v>189</v>
      </c>
    </row>
    <row r="1081" s="13" customFormat="1">
      <c r="A1081" s="13"/>
      <c r="B1081" s="263"/>
      <c r="C1081" s="264"/>
      <c r="D1081" s="259" t="s">
        <v>198</v>
      </c>
      <c r="E1081" s="265" t="s">
        <v>1</v>
      </c>
      <c r="F1081" s="266" t="s">
        <v>324</v>
      </c>
      <c r="G1081" s="264"/>
      <c r="H1081" s="265" t="s">
        <v>1</v>
      </c>
      <c r="I1081" s="267"/>
      <c r="J1081" s="264"/>
      <c r="K1081" s="264"/>
      <c r="L1081" s="268"/>
      <c r="M1081" s="269"/>
      <c r="N1081" s="270"/>
      <c r="O1081" s="270"/>
      <c r="P1081" s="270"/>
      <c r="Q1081" s="270"/>
      <c r="R1081" s="270"/>
      <c r="S1081" s="270"/>
      <c r="T1081" s="271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72" t="s">
        <v>198</v>
      </c>
      <c r="AU1081" s="272" t="s">
        <v>90</v>
      </c>
      <c r="AV1081" s="13" t="s">
        <v>84</v>
      </c>
      <c r="AW1081" s="13" t="s">
        <v>34</v>
      </c>
      <c r="AX1081" s="13" t="s">
        <v>79</v>
      </c>
      <c r="AY1081" s="272" t="s">
        <v>189</v>
      </c>
    </row>
    <row r="1082" s="14" customFormat="1">
      <c r="A1082" s="14"/>
      <c r="B1082" s="273"/>
      <c r="C1082" s="274"/>
      <c r="D1082" s="259" t="s">
        <v>198</v>
      </c>
      <c r="E1082" s="275" t="s">
        <v>1</v>
      </c>
      <c r="F1082" s="276" t="s">
        <v>1455</v>
      </c>
      <c r="G1082" s="274"/>
      <c r="H1082" s="277">
        <v>30.850000000000001</v>
      </c>
      <c r="I1082" s="278"/>
      <c r="J1082" s="274"/>
      <c r="K1082" s="274"/>
      <c r="L1082" s="279"/>
      <c r="M1082" s="280"/>
      <c r="N1082" s="281"/>
      <c r="O1082" s="281"/>
      <c r="P1082" s="281"/>
      <c r="Q1082" s="281"/>
      <c r="R1082" s="281"/>
      <c r="S1082" s="281"/>
      <c r="T1082" s="282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83" t="s">
        <v>198</v>
      </c>
      <c r="AU1082" s="283" t="s">
        <v>90</v>
      </c>
      <c r="AV1082" s="14" t="s">
        <v>90</v>
      </c>
      <c r="AW1082" s="14" t="s">
        <v>34</v>
      </c>
      <c r="AX1082" s="14" t="s">
        <v>79</v>
      </c>
      <c r="AY1082" s="283" t="s">
        <v>189</v>
      </c>
    </row>
    <row r="1083" s="13" customFormat="1">
      <c r="A1083" s="13"/>
      <c r="B1083" s="263"/>
      <c r="C1083" s="264"/>
      <c r="D1083" s="259" t="s">
        <v>198</v>
      </c>
      <c r="E1083" s="265" t="s">
        <v>1</v>
      </c>
      <c r="F1083" s="266" t="s">
        <v>1456</v>
      </c>
      <c r="G1083" s="264"/>
      <c r="H1083" s="265" t="s">
        <v>1</v>
      </c>
      <c r="I1083" s="267"/>
      <c r="J1083" s="264"/>
      <c r="K1083" s="264"/>
      <c r="L1083" s="268"/>
      <c r="M1083" s="269"/>
      <c r="N1083" s="270"/>
      <c r="O1083" s="270"/>
      <c r="P1083" s="270"/>
      <c r="Q1083" s="270"/>
      <c r="R1083" s="270"/>
      <c r="S1083" s="270"/>
      <c r="T1083" s="271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72" t="s">
        <v>198</v>
      </c>
      <c r="AU1083" s="272" t="s">
        <v>90</v>
      </c>
      <c r="AV1083" s="13" t="s">
        <v>84</v>
      </c>
      <c r="AW1083" s="13" t="s">
        <v>34</v>
      </c>
      <c r="AX1083" s="13" t="s">
        <v>79</v>
      </c>
      <c r="AY1083" s="272" t="s">
        <v>189</v>
      </c>
    </row>
    <row r="1084" s="14" customFormat="1">
      <c r="A1084" s="14"/>
      <c r="B1084" s="273"/>
      <c r="C1084" s="274"/>
      <c r="D1084" s="259" t="s">
        <v>198</v>
      </c>
      <c r="E1084" s="275" t="s">
        <v>1</v>
      </c>
      <c r="F1084" s="276" t="s">
        <v>1457</v>
      </c>
      <c r="G1084" s="274"/>
      <c r="H1084" s="277">
        <v>7.0999999999999996</v>
      </c>
      <c r="I1084" s="278"/>
      <c r="J1084" s="274"/>
      <c r="K1084" s="274"/>
      <c r="L1084" s="279"/>
      <c r="M1084" s="280"/>
      <c r="N1084" s="281"/>
      <c r="O1084" s="281"/>
      <c r="P1084" s="281"/>
      <c r="Q1084" s="281"/>
      <c r="R1084" s="281"/>
      <c r="S1084" s="281"/>
      <c r="T1084" s="282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83" t="s">
        <v>198</v>
      </c>
      <c r="AU1084" s="283" t="s">
        <v>90</v>
      </c>
      <c r="AV1084" s="14" t="s">
        <v>90</v>
      </c>
      <c r="AW1084" s="14" t="s">
        <v>34</v>
      </c>
      <c r="AX1084" s="14" t="s">
        <v>79</v>
      </c>
      <c r="AY1084" s="283" t="s">
        <v>189</v>
      </c>
    </row>
    <row r="1085" s="13" customFormat="1">
      <c r="A1085" s="13"/>
      <c r="B1085" s="263"/>
      <c r="C1085" s="264"/>
      <c r="D1085" s="259" t="s">
        <v>198</v>
      </c>
      <c r="E1085" s="265" t="s">
        <v>1</v>
      </c>
      <c r="F1085" s="266" t="s">
        <v>326</v>
      </c>
      <c r="G1085" s="264"/>
      <c r="H1085" s="265" t="s">
        <v>1</v>
      </c>
      <c r="I1085" s="267"/>
      <c r="J1085" s="264"/>
      <c r="K1085" s="264"/>
      <c r="L1085" s="268"/>
      <c r="M1085" s="269"/>
      <c r="N1085" s="270"/>
      <c r="O1085" s="270"/>
      <c r="P1085" s="270"/>
      <c r="Q1085" s="270"/>
      <c r="R1085" s="270"/>
      <c r="S1085" s="270"/>
      <c r="T1085" s="271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72" t="s">
        <v>198</v>
      </c>
      <c r="AU1085" s="272" t="s">
        <v>90</v>
      </c>
      <c r="AV1085" s="13" t="s">
        <v>84</v>
      </c>
      <c r="AW1085" s="13" t="s">
        <v>34</v>
      </c>
      <c r="AX1085" s="13" t="s">
        <v>79</v>
      </c>
      <c r="AY1085" s="272" t="s">
        <v>189</v>
      </c>
    </row>
    <row r="1086" s="14" customFormat="1">
      <c r="A1086" s="14"/>
      <c r="B1086" s="273"/>
      <c r="C1086" s="274"/>
      <c r="D1086" s="259" t="s">
        <v>198</v>
      </c>
      <c r="E1086" s="275" t="s">
        <v>1</v>
      </c>
      <c r="F1086" s="276" t="s">
        <v>1434</v>
      </c>
      <c r="G1086" s="274"/>
      <c r="H1086" s="277">
        <v>12.949999999999999</v>
      </c>
      <c r="I1086" s="278"/>
      <c r="J1086" s="274"/>
      <c r="K1086" s="274"/>
      <c r="L1086" s="279"/>
      <c r="M1086" s="280"/>
      <c r="N1086" s="281"/>
      <c r="O1086" s="281"/>
      <c r="P1086" s="281"/>
      <c r="Q1086" s="281"/>
      <c r="R1086" s="281"/>
      <c r="S1086" s="281"/>
      <c r="T1086" s="282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83" t="s">
        <v>198</v>
      </c>
      <c r="AU1086" s="283" t="s">
        <v>90</v>
      </c>
      <c r="AV1086" s="14" t="s">
        <v>90</v>
      </c>
      <c r="AW1086" s="14" t="s">
        <v>34</v>
      </c>
      <c r="AX1086" s="14" t="s">
        <v>79</v>
      </c>
      <c r="AY1086" s="283" t="s">
        <v>189</v>
      </c>
    </row>
    <row r="1087" s="13" customFormat="1">
      <c r="A1087" s="13"/>
      <c r="B1087" s="263"/>
      <c r="C1087" s="264"/>
      <c r="D1087" s="259" t="s">
        <v>198</v>
      </c>
      <c r="E1087" s="265" t="s">
        <v>1</v>
      </c>
      <c r="F1087" s="266" t="s">
        <v>1435</v>
      </c>
      <c r="G1087" s="264"/>
      <c r="H1087" s="265" t="s">
        <v>1</v>
      </c>
      <c r="I1087" s="267"/>
      <c r="J1087" s="264"/>
      <c r="K1087" s="264"/>
      <c r="L1087" s="268"/>
      <c r="M1087" s="269"/>
      <c r="N1087" s="270"/>
      <c r="O1087" s="270"/>
      <c r="P1087" s="270"/>
      <c r="Q1087" s="270"/>
      <c r="R1087" s="270"/>
      <c r="S1087" s="270"/>
      <c r="T1087" s="271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72" t="s">
        <v>198</v>
      </c>
      <c r="AU1087" s="272" t="s">
        <v>90</v>
      </c>
      <c r="AV1087" s="13" t="s">
        <v>84</v>
      </c>
      <c r="AW1087" s="13" t="s">
        <v>34</v>
      </c>
      <c r="AX1087" s="13" t="s">
        <v>79</v>
      </c>
      <c r="AY1087" s="272" t="s">
        <v>189</v>
      </c>
    </row>
    <row r="1088" s="14" customFormat="1">
      <c r="A1088" s="14"/>
      <c r="B1088" s="273"/>
      <c r="C1088" s="274"/>
      <c r="D1088" s="259" t="s">
        <v>198</v>
      </c>
      <c r="E1088" s="275" t="s">
        <v>1</v>
      </c>
      <c r="F1088" s="276" t="s">
        <v>1436</v>
      </c>
      <c r="G1088" s="274"/>
      <c r="H1088" s="277">
        <v>4</v>
      </c>
      <c r="I1088" s="278"/>
      <c r="J1088" s="274"/>
      <c r="K1088" s="274"/>
      <c r="L1088" s="279"/>
      <c r="M1088" s="280"/>
      <c r="N1088" s="281"/>
      <c r="O1088" s="281"/>
      <c r="P1088" s="281"/>
      <c r="Q1088" s="281"/>
      <c r="R1088" s="281"/>
      <c r="S1088" s="281"/>
      <c r="T1088" s="282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83" t="s">
        <v>198</v>
      </c>
      <c r="AU1088" s="283" t="s">
        <v>90</v>
      </c>
      <c r="AV1088" s="14" t="s">
        <v>90</v>
      </c>
      <c r="AW1088" s="14" t="s">
        <v>34</v>
      </c>
      <c r="AX1088" s="14" t="s">
        <v>79</v>
      </c>
      <c r="AY1088" s="283" t="s">
        <v>189</v>
      </c>
    </row>
    <row r="1089" s="13" customFormat="1">
      <c r="A1089" s="13"/>
      <c r="B1089" s="263"/>
      <c r="C1089" s="264"/>
      <c r="D1089" s="259" t="s">
        <v>198</v>
      </c>
      <c r="E1089" s="265" t="s">
        <v>1</v>
      </c>
      <c r="F1089" s="266" t="s">
        <v>332</v>
      </c>
      <c r="G1089" s="264"/>
      <c r="H1089" s="265" t="s">
        <v>1</v>
      </c>
      <c r="I1089" s="267"/>
      <c r="J1089" s="264"/>
      <c r="K1089" s="264"/>
      <c r="L1089" s="268"/>
      <c r="M1089" s="269"/>
      <c r="N1089" s="270"/>
      <c r="O1089" s="270"/>
      <c r="P1089" s="270"/>
      <c r="Q1089" s="270"/>
      <c r="R1089" s="270"/>
      <c r="S1089" s="270"/>
      <c r="T1089" s="271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72" t="s">
        <v>198</v>
      </c>
      <c r="AU1089" s="272" t="s">
        <v>90</v>
      </c>
      <c r="AV1089" s="13" t="s">
        <v>84</v>
      </c>
      <c r="AW1089" s="13" t="s">
        <v>34</v>
      </c>
      <c r="AX1089" s="13" t="s">
        <v>79</v>
      </c>
      <c r="AY1089" s="272" t="s">
        <v>189</v>
      </c>
    </row>
    <row r="1090" s="14" customFormat="1">
      <c r="A1090" s="14"/>
      <c r="B1090" s="273"/>
      <c r="C1090" s="274"/>
      <c r="D1090" s="259" t="s">
        <v>198</v>
      </c>
      <c r="E1090" s="275" t="s">
        <v>1</v>
      </c>
      <c r="F1090" s="276" t="s">
        <v>1437</v>
      </c>
      <c r="G1090" s="274"/>
      <c r="H1090" s="277">
        <v>18.850000000000001</v>
      </c>
      <c r="I1090" s="278"/>
      <c r="J1090" s="274"/>
      <c r="K1090" s="274"/>
      <c r="L1090" s="279"/>
      <c r="M1090" s="280"/>
      <c r="N1090" s="281"/>
      <c r="O1090" s="281"/>
      <c r="P1090" s="281"/>
      <c r="Q1090" s="281"/>
      <c r="R1090" s="281"/>
      <c r="S1090" s="281"/>
      <c r="T1090" s="282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83" t="s">
        <v>198</v>
      </c>
      <c r="AU1090" s="283" t="s">
        <v>90</v>
      </c>
      <c r="AV1090" s="14" t="s">
        <v>90</v>
      </c>
      <c r="AW1090" s="14" t="s">
        <v>34</v>
      </c>
      <c r="AX1090" s="14" t="s">
        <v>79</v>
      </c>
      <c r="AY1090" s="283" t="s">
        <v>189</v>
      </c>
    </row>
    <row r="1091" s="13" customFormat="1">
      <c r="A1091" s="13"/>
      <c r="B1091" s="263"/>
      <c r="C1091" s="264"/>
      <c r="D1091" s="259" t="s">
        <v>198</v>
      </c>
      <c r="E1091" s="265" t="s">
        <v>1</v>
      </c>
      <c r="F1091" s="266" t="s">
        <v>340</v>
      </c>
      <c r="G1091" s="264"/>
      <c r="H1091" s="265" t="s">
        <v>1</v>
      </c>
      <c r="I1091" s="267"/>
      <c r="J1091" s="264"/>
      <c r="K1091" s="264"/>
      <c r="L1091" s="268"/>
      <c r="M1091" s="269"/>
      <c r="N1091" s="270"/>
      <c r="O1091" s="270"/>
      <c r="P1091" s="270"/>
      <c r="Q1091" s="270"/>
      <c r="R1091" s="270"/>
      <c r="S1091" s="270"/>
      <c r="T1091" s="271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72" t="s">
        <v>198</v>
      </c>
      <c r="AU1091" s="272" t="s">
        <v>90</v>
      </c>
      <c r="AV1091" s="13" t="s">
        <v>84</v>
      </c>
      <c r="AW1091" s="13" t="s">
        <v>34</v>
      </c>
      <c r="AX1091" s="13" t="s">
        <v>79</v>
      </c>
      <c r="AY1091" s="272" t="s">
        <v>189</v>
      </c>
    </row>
    <row r="1092" s="14" customFormat="1">
      <c r="A1092" s="14"/>
      <c r="B1092" s="273"/>
      <c r="C1092" s="274"/>
      <c r="D1092" s="259" t="s">
        <v>198</v>
      </c>
      <c r="E1092" s="275" t="s">
        <v>1</v>
      </c>
      <c r="F1092" s="276" t="s">
        <v>1458</v>
      </c>
      <c r="G1092" s="274"/>
      <c r="H1092" s="277">
        <v>15.300000000000001</v>
      </c>
      <c r="I1092" s="278"/>
      <c r="J1092" s="274"/>
      <c r="K1092" s="274"/>
      <c r="L1092" s="279"/>
      <c r="M1092" s="280"/>
      <c r="N1092" s="281"/>
      <c r="O1092" s="281"/>
      <c r="P1092" s="281"/>
      <c r="Q1092" s="281"/>
      <c r="R1092" s="281"/>
      <c r="S1092" s="281"/>
      <c r="T1092" s="282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83" t="s">
        <v>198</v>
      </c>
      <c r="AU1092" s="283" t="s">
        <v>90</v>
      </c>
      <c r="AV1092" s="14" t="s">
        <v>90</v>
      </c>
      <c r="AW1092" s="14" t="s">
        <v>34</v>
      </c>
      <c r="AX1092" s="14" t="s">
        <v>79</v>
      </c>
      <c r="AY1092" s="283" t="s">
        <v>189</v>
      </c>
    </row>
    <row r="1093" s="15" customFormat="1">
      <c r="A1093" s="15"/>
      <c r="B1093" s="284"/>
      <c r="C1093" s="285"/>
      <c r="D1093" s="259" t="s">
        <v>198</v>
      </c>
      <c r="E1093" s="286" t="s">
        <v>1</v>
      </c>
      <c r="F1093" s="287" t="s">
        <v>201</v>
      </c>
      <c r="G1093" s="285"/>
      <c r="H1093" s="288">
        <v>116.13</v>
      </c>
      <c r="I1093" s="289"/>
      <c r="J1093" s="285"/>
      <c r="K1093" s="285"/>
      <c r="L1093" s="290"/>
      <c r="M1093" s="291"/>
      <c r="N1093" s="292"/>
      <c r="O1093" s="292"/>
      <c r="P1093" s="292"/>
      <c r="Q1093" s="292"/>
      <c r="R1093" s="292"/>
      <c r="S1093" s="292"/>
      <c r="T1093" s="293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94" t="s">
        <v>198</v>
      </c>
      <c r="AU1093" s="294" t="s">
        <v>90</v>
      </c>
      <c r="AV1093" s="15" t="s">
        <v>194</v>
      </c>
      <c r="AW1093" s="15" t="s">
        <v>34</v>
      </c>
      <c r="AX1093" s="15" t="s">
        <v>84</v>
      </c>
      <c r="AY1093" s="294" t="s">
        <v>189</v>
      </c>
    </row>
    <row r="1094" s="2" customFormat="1" ht="16.5" customHeight="1">
      <c r="A1094" s="39"/>
      <c r="B1094" s="40"/>
      <c r="C1094" s="295" t="s">
        <v>1459</v>
      </c>
      <c r="D1094" s="295" t="s">
        <v>242</v>
      </c>
      <c r="E1094" s="296" t="s">
        <v>1460</v>
      </c>
      <c r="F1094" s="297" t="s">
        <v>1461</v>
      </c>
      <c r="G1094" s="298" t="s">
        <v>260</v>
      </c>
      <c r="H1094" s="299">
        <v>428.66800000000001</v>
      </c>
      <c r="I1094" s="300"/>
      <c r="J1094" s="301">
        <f>ROUND(I1094*H1094,2)</f>
        <v>0</v>
      </c>
      <c r="K1094" s="302"/>
      <c r="L1094" s="303"/>
      <c r="M1094" s="304" t="s">
        <v>1</v>
      </c>
      <c r="N1094" s="305" t="s">
        <v>44</v>
      </c>
      <c r="O1094" s="92"/>
      <c r="P1094" s="255">
        <f>O1094*H1094</f>
        <v>0</v>
      </c>
      <c r="Q1094" s="255">
        <v>0.00044999999999999999</v>
      </c>
      <c r="R1094" s="255">
        <f>Q1094*H1094</f>
        <v>0.19290060000000001</v>
      </c>
      <c r="S1094" s="255">
        <v>0</v>
      </c>
      <c r="T1094" s="256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57" t="s">
        <v>453</v>
      </c>
      <c r="AT1094" s="257" t="s">
        <v>242</v>
      </c>
      <c r="AU1094" s="257" t="s">
        <v>90</v>
      </c>
      <c r="AY1094" s="18" t="s">
        <v>189</v>
      </c>
      <c r="BE1094" s="258">
        <f>IF(N1094="základní",J1094,0)</f>
        <v>0</v>
      </c>
      <c r="BF1094" s="258">
        <f>IF(N1094="snížená",J1094,0)</f>
        <v>0</v>
      </c>
      <c r="BG1094" s="258">
        <f>IF(N1094="zákl. přenesená",J1094,0)</f>
        <v>0</v>
      </c>
      <c r="BH1094" s="258">
        <f>IF(N1094="sníž. přenesená",J1094,0)</f>
        <v>0</v>
      </c>
      <c r="BI1094" s="258">
        <f>IF(N1094="nulová",J1094,0)</f>
        <v>0</v>
      </c>
      <c r="BJ1094" s="18" t="s">
        <v>84</v>
      </c>
      <c r="BK1094" s="258">
        <f>ROUND(I1094*H1094,2)</f>
        <v>0</v>
      </c>
      <c r="BL1094" s="18" t="s">
        <v>294</v>
      </c>
      <c r="BM1094" s="257" t="s">
        <v>1462</v>
      </c>
    </row>
    <row r="1095" s="2" customFormat="1">
      <c r="A1095" s="39"/>
      <c r="B1095" s="40"/>
      <c r="C1095" s="41"/>
      <c r="D1095" s="259" t="s">
        <v>196</v>
      </c>
      <c r="E1095" s="41"/>
      <c r="F1095" s="260" t="s">
        <v>1461</v>
      </c>
      <c r="G1095" s="41"/>
      <c r="H1095" s="41"/>
      <c r="I1095" s="140"/>
      <c r="J1095" s="41"/>
      <c r="K1095" s="41"/>
      <c r="L1095" s="45"/>
      <c r="M1095" s="261"/>
      <c r="N1095" s="262"/>
      <c r="O1095" s="92"/>
      <c r="P1095" s="92"/>
      <c r="Q1095" s="92"/>
      <c r="R1095" s="92"/>
      <c r="S1095" s="92"/>
      <c r="T1095" s="93"/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T1095" s="18" t="s">
        <v>196</v>
      </c>
      <c r="AU1095" s="18" t="s">
        <v>90</v>
      </c>
    </row>
    <row r="1096" s="14" customFormat="1">
      <c r="A1096" s="14"/>
      <c r="B1096" s="273"/>
      <c r="C1096" s="274"/>
      <c r="D1096" s="259" t="s">
        <v>198</v>
      </c>
      <c r="E1096" s="275" t="s">
        <v>1</v>
      </c>
      <c r="F1096" s="276" t="s">
        <v>1463</v>
      </c>
      <c r="G1096" s="274"/>
      <c r="H1096" s="277">
        <v>389.69799999999998</v>
      </c>
      <c r="I1096" s="278"/>
      <c r="J1096" s="274"/>
      <c r="K1096" s="274"/>
      <c r="L1096" s="279"/>
      <c r="M1096" s="280"/>
      <c r="N1096" s="281"/>
      <c r="O1096" s="281"/>
      <c r="P1096" s="281"/>
      <c r="Q1096" s="281"/>
      <c r="R1096" s="281"/>
      <c r="S1096" s="281"/>
      <c r="T1096" s="282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83" t="s">
        <v>198</v>
      </c>
      <c r="AU1096" s="283" t="s">
        <v>90</v>
      </c>
      <c r="AV1096" s="14" t="s">
        <v>90</v>
      </c>
      <c r="AW1096" s="14" t="s">
        <v>34</v>
      </c>
      <c r="AX1096" s="14" t="s">
        <v>79</v>
      </c>
      <c r="AY1096" s="283" t="s">
        <v>189</v>
      </c>
    </row>
    <row r="1097" s="15" customFormat="1">
      <c r="A1097" s="15"/>
      <c r="B1097" s="284"/>
      <c r="C1097" s="285"/>
      <c r="D1097" s="259" t="s">
        <v>198</v>
      </c>
      <c r="E1097" s="286" t="s">
        <v>1</v>
      </c>
      <c r="F1097" s="287" t="s">
        <v>201</v>
      </c>
      <c r="G1097" s="285"/>
      <c r="H1097" s="288">
        <v>389.69799999999998</v>
      </c>
      <c r="I1097" s="289"/>
      <c r="J1097" s="285"/>
      <c r="K1097" s="285"/>
      <c r="L1097" s="290"/>
      <c r="M1097" s="291"/>
      <c r="N1097" s="292"/>
      <c r="O1097" s="292"/>
      <c r="P1097" s="292"/>
      <c r="Q1097" s="292"/>
      <c r="R1097" s="292"/>
      <c r="S1097" s="292"/>
      <c r="T1097" s="293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94" t="s">
        <v>198</v>
      </c>
      <c r="AU1097" s="294" t="s">
        <v>90</v>
      </c>
      <c r="AV1097" s="15" t="s">
        <v>194</v>
      </c>
      <c r="AW1097" s="15" t="s">
        <v>34</v>
      </c>
      <c r="AX1097" s="15" t="s">
        <v>84</v>
      </c>
      <c r="AY1097" s="294" t="s">
        <v>189</v>
      </c>
    </row>
    <row r="1098" s="14" customFormat="1">
      <c r="A1098" s="14"/>
      <c r="B1098" s="273"/>
      <c r="C1098" s="274"/>
      <c r="D1098" s="259" t="s">
        <v>198</v>
      </c>
      <c r="E1098" s="274"/>
      <c r="F1098" s="276" t="s">
        <v>1464</v>
      </c>
      <c r="G1098" s="274"/>
      <c r="H1098" s="277">
        <v>428.66800000000001</v>
      </c>
      <c r="I1098" s="278"/>
      <c r="J1098" s="274"/>
      <c r="K1098" s="274"/>
      <c r="L1098" s="279"/>
      <c r="M1098" s="280"/>
      <c r="N1098" s="281"/>
      <c r="O1098" s="281"/>
      <c r="P1098" s="281"/>
      <c r="Q1098" s="281"/>
      <c r="R1098" s="281"/>
      <c r="S1098" s="281"/>
      <c r="T1098" s="282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83" t="s">
        <v>198</v>
      </c>
      <c r="AU1098" s="283" t="s">
        <v>90</v>
      </c>
      <c r="AV1098" s="14" t="s">
        <v>90</v>
      </c>
      <c r="AW1098" s="14" t="s">
        <v>4</v>
      </c>
      <c r="AX1098" s="14" t="s">
        <v>84</v>
      </c>
      <c r="AY1098" s="283" t="s">
        <v>189</v>
      </c>
    </row>
    <row r="1099" s="2" customFormat="1" ht="21.75" customHeight="1">
      <c r="A1099" s="39"/>
      <c r="B1099" s="40"/>
      <c r="C1099" s="245" t="s">
        <v>1465</v>
      </c>
      <c r="D1099" s="245" t="s">
        <v>191</v>
      </c>
      <c r="E1099" s="246" t="s">
        <v>1466</v>
      </c>
      <c r="F1099" s="247" t="s">
        <v>1467</v>
      </c>
      <c r="G1099" s="248" t="s">
        <v>418</v>
      </c>
      <c r="H1099" s="249">
        <v>14.103</v>
      </c>
      <c r="I1099" s="250"/>
      <c r="J1099" s="251">
        <f>ROUND(I1099*H1099,2)</f>
        <v>0</v>
      </c>
      <c r="K1099" s="252"/>
      <c r="L1099" s="45"/>
      <c r="M1099" s="253" t="s">
        <v>1</v>
      </c>
      <c r="N1099" s="254" t="s">
        <v>44</v>
      </c>
      <c r="O1099" s="92"/>
      <c r="P1099" s="255">
        <f>O1099*H1099</f>
        <v>0</v>
      </c>
      <c r="Q1099" s="255">
        <v>0.00032000000000000003</v>
      </c>
      <c r="R1099" s="255">
        <f>Q1099*H1099</f>
        <v>0.0045129599999999999</v>
      </c>
      <c r="S1099" s="255">
        <v>0</v>
      </c>
      <c r="T1099" s="256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57" t="s">
        <v>294</v>
      </c>
      <c r="AT1099" s="257" t="s">
        <v>191</v>
      </c>
      <c r="AU1099" s="257" t="s">
        <v>90</v>
      </c>
      <c r="AY1099" s="18" t="s">
        <v>189</v>
      </c>
      <c r="BE1099" s="258">
        <f>IF(N1099="základní",J1099,0)</f>
        <v>0</v>
      </c>
      <c r="BF1099" s="258">
        <f>IF(N1099="snížená",J1099,0)</f>
        <v>0</v>
      </c>
      <c r="BG1099" s="258">
        <f>IF(N1099="zákl. přenesená",J1099,0)</f>
        <v>0</v>
      </c>
      <c r="BH1099" s="258">
        <f>IF(N1099="sníž. přenesená",J1099,0)</f>
        <v>0</v>
      </c>
      <c r="BI1099" s="258">
        <f>IF(N1099="nulová",J1099,0)</f>
        <v>0</v>
      </c>
      <c r="BJ1099" s="18" t="s">
        <v>84</v>
      </c>
      <c r="BK1099" s="258">
        <f>ROUND(I1099*H1099,2)</f>
        <v>0</v>
      </c>
      <c r="BL1099" s="18" t="s">
        <v>294</v>
      </c>
      <c r="BM1099" s="257" t="s">
        <v>1468</v>
      </c>
    </row>
    <row r="1100" s="2" customFormat="1">
      <c r="A1100" s="39"/>
      <c r="B1100" s="40"/>
      <c r="C1100" s="41"/>
      <c r="D1100" s="259" t="s">
        <v>196</v>
      </c>
      <c r="E1100" s="41"/>
      <c r="F1100" s="260" t="s">
        <v>1469</v>
      </c>
      <c r="G1100" s="41"/>
      <c r="H1100" s="41"/>
      <c r="I1100" s="140"/>
      <c r="J1100" s="41"/>
      <c r="K1100" s="41"/>
      <c r="L1100" s="45"/>
      <c r="M1100" s="261"/>
      <c r="N1100" s="262"/>
      <c r="O1100" s="92"/>
      <c r="P1100" s="92"/>
      <c r="Q1100" s="92"/>
      <c r="R1100" s="92"/>
      <c r="S1100" s="92"/>
      <c r="T1100" s="93"/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T1100" s="18" t="s">
        <v>196</v>
      </c>
      <c r="AU1100" s="18" t="s">
        <v>90</v>
      </c>
    </row>
    <row r="1101" s="13" customFormat="1">
      <c r="A1101" s="13"/>
      <c r="B1101" s="263"/>
      <c r="C1101" s="264"/>
      <c r="D1101" s="259" t="s">
        <v>198</v>
      </c>
      <c r="E1101" s="265" t="s">
        <v>1</v>
      </c>
      <c r="F1101" s="266" t="s">
        <v>1444</v>
      </c>
      <c r="G1101" s="264"/>
      <c r="H1101" s="265" t="s">
        <v>1</v>
      </c>
      <c r="I1101" s="267"/>
      <c r="J1101" s="264"/>
      <c r="K1101" s="264"/>
      <c r="L1101" s="268"/>
      <c r="M1101" s="269"/>
      <c r="N1101" s="270"/>
      <c r="O1101" s="270"/>
      <c r="P1101" s="270"/>
      <c r="Q1101" s="270"/>
      <c r="R1101" s="270"/>
      <c r="S1101" s="270"/>
      <c r="T1101" s="271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72" t="s">
        <v>198</v>
      </c>
      <c r="AU1101" s="272" t="s">
        <v>90</v>
      </c>
      <c r="AV1101" s="13" t="s">
        <v>84</v>
      </c>
      <c r="AW1101" s="13" t="s">
        <v>34</v>
      </c>
      <c r="AX1101" s="13" t="s">
        <v>79</v>
      </c>
      <c r="AY1101" s="272" t="s">
        <v>189</v>
      </c>
    </row>
    <row r="1102" s="14" customFormat="1">
      <c r="A1102" s="14"/>
      <c r="B1102" s="273"/>
      <c r="C1102" s="274"/>
      <c r="D1102" s="259" t="s">
        <v>198</v>
      </c>
      <c r="E1102" s="275" t="s">
        <v>1</v>
      </c>
      <c r="F1102" s="276" t="s">
        <v>1445</v>
      </c>
      <c r="G1102" s="274"/>
      <c r="H1102" s="277">
        <v>5.8650000000000002</v>
      </c>
      <c r="I1102" s="278"/>
      <c r="J1102" s="274"/>
      <c r="K1102" s="274"/>
      <c r="L1102" s="279"/>
      <c r="M1102" s="280"/>
      <c r="N1102" s="281"/>
      <c r="O1102" s="281"/>
      <c r="P1102" s="281"/>
      <c r="Q1102" s="281"/>
      <c r="R1102" s="281"/>
      <c r="S1102" s="281"/>
      <c r="T1102" s="282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83" t="s">
        <v>198</v>
      </c>
      <c r="AU1102" s="283" t="s">
        <v>90</v>
      </c>
      <c r="AV1102" s="14" t="s">
        <v>90</v>
      </c>
      <c r="AW1102" s="14" t="s">
        <v>34</v>
      </c>
      <c r="AX1102" s="14" t="s">
        <v>79</v>
      </c>
      <c r="AY1102" s="283" t="s">
        <v>189</v>
      </c>
    </row>
    <row r="1103" s="14" customFormat="1">
      <c r="A1103" s="14"/>
      <c r="B1103" s="273"/>
      <c r="C1103" s="274"/>
      <c r="D1103" s="259" t="s">
        <v>198</v>
      </c>
      <c r="E1103" s="275" t="s">
        <v>1</v>
      </c>
      <c r="F1103" s="276" t="s">
        <v>1446</v>
      </c>
      <c r="G1103" s="274"/>
      <c r="H1103" s="277">
        <v>2.5499999999999998</v>
      </c>
      <c r="I1103" s="278"/>
      <c r="J1103" s="274"/>
      <c r="K1103" s="274"/>
      <c r="L1103" s="279"/>
      <c r="M1103" s="280"/>
      <c r="N1103" s="281"/>
      <c r="O1103" s="281"/>
      <c r="P1103" s="281"/>
      <c r="Q1103" s="281"/>
      <c r="R1103" s="281"/>
      <c r="S1103" s="281"/>
      <c r="T1103" s="282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83" t="s">
        <v>198</v>
      </c>
      <c r="AU1103" s="283" t="s">
        <v>90</v>
      </c>
      <c r="AV1103" s="14" t="s">
        <v>90</v>
      </c>
      <c r="AW1103" s="14" t="s">
        <v>34</v>
      </c>
      <c r="AX1103" s="14" t="s">
        <v>79</v>
      </c>
      <c r="AY1103" s="283" t="s">
        <v>189</v>
      </c>
    </row>
    <row r="1104" s="13" customFormat="1">
      <c r="A1104" s="13"/>
      <c r="B1104" s="263"/>
      <c r="C1104" s="264"/>
      <c r="D1104" s="259" t="s">
        <v>198</v>
      </c>
      <c r="E1104" s="265" t="s">
        <v>1</v>
      </c>
      <c r="F1104" s="266" t="s">
        <v>1447</v>
      </c>
      <c r="G1104" s="264"/>
      <c r="H1104" s="265" t="s">
        <v>1</v>
      </c>
      <c r="I1104" s="267"/>
      <c r="J1104" s="264"/>
      <c r="K1104" s="264"/>
      <c r="L1104" s="268"/>
      <c r="M1104" s="269"/>
      <c r="N1104" s="270"/>
      <c r="O1104" s="270"/>
      <c r="P1104" s="270"/>
      <c r="Q1104" s="270"/>
      <c r="R1104" s="270"/>
      <c r="S1104" s="270"/>
      <c r="T1104" s="271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72" t="s">
        <v>198</v>
      </c>
      <c r="AU1104" s="272" t="s">
        <v>90</v>
      </c>
      <c r="AV1104" s="13" t="s">
        <v>84</v>
      </c>
      <c r="AW1104" s="13" t="s">
        <v>34</v>
      </c>
      <c r="AX1104" s="13" t="s">
        <v>79</v>
      </c>
      <c r="AY1104" s="272" t="s">
        <v>189</v>
      </c>
    </row>
    <row r="1105" s="14" customFormat="1">
      <c r="A1105" s="14"/>
      <c r="B1105" s="273"/>
      <c r="C1105" s="274"/>
      <c r="D1105" s="259" t="s">
        <v>198</v>
      </c>
      <c r="E1105" s="275" t="s">
        <v>1</v>
      </c>
      <c r="F1105" s="276" t="s">
        <v>1448</v>
      </c>
      <c r="G1105" s="274"/>
      <c r="H1105" s="277">
        <v>3.7919999999999998</v>
      </c>
      <c r="I1105" s="278"/>
      <c r="J1105" s="274"/>
      <c r="K1105" s="274"/>
      <c r="L1105" s="279"/>
      <c r="M1105" s="280"/>
      <c r="N1105" s="281"/>
      <c r="O1105" s="281"/>
      <c r="P1105" s="281"/>
      <c r="Q1105" s="281"/>
      <c r="R1105" s="281"/>
      <c r="S1105" s="281"/>
      <c r="T1105" s="282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83" t="s">
        <v>198</v>
      </c>
      <c r="AU1105" s="283" t="s">
        <v>90</v>
      </c>
      <c r="AV1105" s="14" t="s">
        <v>90</v>
      </c>
      <c r="AW1105" s="14" t="s">
        <v>34</v>
      </c>
      <c r="AX1105" s="14" t="s">
        <v>79</v>
      </c>
      <c r="AY1105" s="283" t="s">
        <v>189</v>
      </c>
    </row>
    <row r="1106" s="14" customFormat="1">
      <c r="A1106" s="14"/>
      <c r="B1106" s="273"/>
      <c r="C1106" s="274"/>
      <c r="D1106" s="259" t="s">
        <v>198</v>
      </c>
      <c r="E1106" s="275" t="s">
        <v>1</v>
      </c>
      <c r="F1106" s="276" t="s">
        <v>1449</v>
      </c>
      <c r="G1106" s="274"/>
      <c r="H1106" s="277">
        <v>1.8959999999999999</v>
      </c>
      <c r="I1106" s="278"/>
      <c r="J1106" s="274"/>
      <c r="K1106" s="274"/>
      <c r="L1106" s="279"/>
      <c r="M1106" s="280"/>
      <c r="N1106" s="281"/>
      <c r="O1106" s="281"/>
      <c r="P1106" s="281"/>
      <c r="Q1106" s="281"/>
      <c r="R1106" s="281"/>
      <c r="S1106" s="281"/>
      <c r="T1106" s="282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83" t="s">
        <v>198</v>
      </c>
      <c r="AU1106" s="283" t="s">
        <v>90</v>
      </c>
      <c r="AV1106" s="14" t="s">
        <v>90</v>
      </c>
      <c r="AW1106" s="14" t="s">
        <v>34</v>
      </c>
      <c r="AX1106" s="14" t="s">
        <v>79</v>
      </c>
      <c r="AY1106" s="283" t="s">
        <v>189</v>
      </c>
    </row>
    <row r="1107" s="15" customFormat="1">
      <c r="A1107" s="15"/>
      <c r="B1107" s="284"/>
      <c r="C1107" s="285"/>
      <c r="D1107" s="259" t="s">
        <v>198</v>
      </c>
      <c r="E1107" s="286" t="s">
        <v>1</v>
      </c>
      <c r="F1107" s="287" t="s">
        <v>201</v>
      </c>
      <c r="G1107" s="285"/>
      <c r="H1107" s="288">
        <v>14.103</v>
      </c>
      <c r="I1107" s="289"/>
      <c r="J1107" s="285"/>
      <c r="K1107" s="285"/>
      <c r="L1107" s="290"/>
      <c r="M1107" s="291"/>
      <c r="N1107" s="292"/>
      <c r="O1107" s="292"/>
      <c r="P1107" s="292"/>
      <c r="Q1107" s="292"/>
      <c r="R1107" s="292"/>
      <c r="S1107" s="292"/>
      <c r="T1107" s="293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T1107" s="294" t="s">
        <v>198</v>
      </c>
      <c r="AU1107" s="294" t="s">
        <v>90</v>
      </c>
      <c r="AV1107" s="15" t="s">
        <v>194</v>
      </c>
      <c r="AW1107" s="15" t="s">
        <v>34</v>
      </c>
      <c r="AX1107" s="15" t="s">
        <v>84</v>
      </c>
      <c r="AY1107" s="294" t="s">
        <v>189</v>
      </c>
    </row>
    <row r="1108" s="2" customFormat="1" ht="16.5" customHeight="1">
      <c r="A1108" s="39"/>
      <c r="B1108" s="40"/>
      <c r="C1108" s="295" t="s">
        <v>1470</v>
      </c>
      <c r="D1108" s="295" t="s">
        <v>242</v>
      </c>
      <c r="E1108" s="296" t="s">
        <v>1460</v>
      </c>
      <c r="F1108" s="297" t="s">
        <v>1461</v>
      </c>
      <c r="G1108" s="298" t="s">
        <v>260</v>
      </c>
      <c r="H1108" s="299">
        <v>47.326000000000001</v>
      </c>
      <c r="I1108" s="300"/>
      <c r="J1108" s="301">
        <f>ROUND(I1108*H1108,2)</f>
        <v>0</v>
      </c>
      <c r="K1108" s="302"/>
      <c r="L1108" s="303"/>
      <c r="M1108" s="304" t="s">
        <v>1</v>
      </c>
      <c r="N1108" s="305" t="s">
        <v>44</v>
      </c>
      <c r="O1108" s="92"/>
      <c r="P1108" s="255">
        <f>O1108*H1108</f>
        <v>0</v>
      </c>
      <c r="Q1108" s="255">
        <v>0.00044999999999999999</v>
      </c>
      <c r="R1108" s="255">
        <f>Q1108*H1108</f>
        <v>0.021296699999999998</v>
      </c>
      <c r="S1108" s="255">
        <v>0</v>
      </c>
      <c r="T1108" s="256">
        <f>S1108*H1108</f>
        <v>0</v>
      </c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R1108" s="257" t="s">
        <v>453</v>
      </c>
      <c r="AT1108" s="257" t="s">
        <v>242</v>
      </c>
      <c r="AU1108" s="257" t="s">
        <v>90</v>
      </c>
      <c r="AY1108" s="18" t="s">
        <v>189</v>
      </c>
      <c r="BE1108" s="258">
        <f>IF(N1108="základní",J1108,0)</f>
        <v>0</v>
      </c>
      <c r="BF1108" s="258">
        <f>IF(N1108="snížená",J1108,0)</f>
        <v>0</v>
      </c>
      <c r="BG1108" s="258">
        <f>IF(N1108="zákl. přenesená",J1108,0)</f>
        <v>0</v>
      </c>
      <c r="BH1108" s="258">
        <f>IF(N1108="sníž. přenesená",J1108,0)</f>
        <v>0</v>
      </c>
      <c r="BI1108" s="258">
        <f>IF(N1108="nulová",J1108,0)</f>
        <v>0</v>
      </c>
      <c r="BJ1108" s="18" t="s">
        <v>84</v>
      </c>
      <c r="BK1108" s="258">
        <f>ROUND(I1108*H1108,2)</f>
        <v>0</v>
      </c>
      <c r="BL1108" s="18" t="s">
        <v>294</v>
      </c>
      <c r="BM1108" s="257" t="s">
        <v>1471</v>
      </c>
    </row>
    <row r="1109" s="2" customFormat="1">
      <c r="A1109" s="39"/>
      <c r="B1109" s="40"/>
      <c r="C1109" s="41"/>
      <c r="D1109" s="259" t="s">
        <v>196</v>
      </c>
      <c r="E1109" s="41"/>
      <c r="F1109" s="260" t="s">
        <v>1461</v>
      </c>
      <c r="G1109" s="41"/>
      <c r="H1109" s="41"/>
      <c r="I1109" s="140"/>
      <c r="J1109" s="41"/>
      <c r="K1109" s="41"/>
      <c r="L1109" s="45"/>
      <c r="M1109" s="261"/>
      <c r="N1109" s="262"/>
      <c r="O1109" s="92"/>
      <c r="P1109" s="92"/>
      <c r="Q1109" s="92"/>
      <c r="R1109" s="92"/>
      <c r="S1109" s="92"/>
      <c r="T1109" s="93"/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T1109" s="18" t="s">
        <v>196</v>
      </c>
      <c r="AU1109" s="18" t="s">
        <v>90</v>
      </c>
    </row>
    <row r="1110" s="14" customFormat="1">
      <c r="A1110" s="14"/>
      <c r="B1110" s="273"/>
      <c r="C1110" s="274"/>
      <c r="D1110" s="259" t="s">
        <v>198</v>
      </c>
      <c r="E1110" s="275" t="s">
        <v>1</v>
      </c>
      <c r="F1110" s="276" t="s">
        <v>1472</v>
      </c>
      <c r="G1110" s="274"/>
      <c r="H1110" s="277">
        <v>47.326000000000001</v>
      </c>
      <c r="I1110" s="278"/>
      <c r="J1110" s="274"/>
      <c r="K1110" s="274"/>
      <c r="L1110" s="279"/>
      <c r="M1110" s="280"/>
      <c r="N1110" s="281"/>
      <c r="O1110" s="281"/>
      <c r="P1110" s="281"/>
      <c r="Q1110" s="281"/>
      <c r="R1110" s="281"/>
      <c r="S1110" s="281"/>
      <c r="T1110" s="282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83" t="s">
        <v>198</v>
      </c>
      <c r="AU1110" s="283" t="s">
        <v>90</v>
      </c>
      <c r="AV1110" s="14" t="s">
        <v>90</v>
      </c>
      <c r="AW1110" s="14" t="s">
        <v>34</v>
      </c>
      <c r="AX1110" s="14" t="s">
        <v>79</v>
      </c>
      <c r="AY1110" s="283" t="s">
        <v>189</v>
      </c>
    </row>
    <row r="1111" s="15" customFormat="1">
      <c r="A1111" s="15"/>
      <c r="B1111" s="284"/>
      <c r="C1111" s="285"/>
      <c r="D1111" s="259" t="s">
        <v>198</v>
      </c>
      <c r="E1111" s="286" t="s">
        <v>1</v>
      </c>
      <c r="F1111" s="287" t="s">
        <v>201</v>
      </c>
      <c r="G1111" s="285"/>
      <c r="H1111" s="288">
        <v>47.326000000000001</v>
      </c>
      <c r="I1111" s="289"/>
      <c r="J1111" s="285"/>
      <c r="K1111" s="285"/>
      <c r="L1111" s="290"/>
      <c r="M1111" s="291"/>
      <c r="N1111" s="292"/>
      <c r="O1111" s="292"/>
      <c r="P1111" s="292"/>
      <c r="Q1111" s="292"/>
      <c r="R1111" s="292"/>
      <c r="S1111" s="292"/>
      <c r="T1111" s="293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94" t="s">
        <v>198</v>
      </c>
      <c r="AU1111" s="294" t="s">
        <v>90</v>
      </c>
      <c r="AV1111" s="15" t="s">
        <v>194</v>
      </c>
      <c r="AW1111" s="15" t="s">
        <v>34</v>
      </c>
      <c r="AX1111" s="15" t="s">
        <v>84</v>
      </c>
      <c r="AY1111" s="294" t="s">
        <v>189</v>
      </c>
    </row>
    <row r="1112" s="2" customFormat="1" ht="21.75" customHeight="1">
      <c r="A1112" s="39"/>
      <c r="B1112" s="40"/>
      <c r="C1112" s="245" t="s">
        <v>1473</v>
      </c>
      <c r="D1112" s="245" t="s">
        <v>191</v>
      </c>
      <c r="E1112" s="246" t="s">
        <v>1474</v>
      </c>
      <c r="F1112" s="247" t="s">
        <v>1475</v>
      </c>
      <c r="G1112" s="248" t="s">
        <v>88</v>
      </c>
      <c r="H1112" s="249">
        <v>61.140000000000001</v>
      </c>
      <c r="I1112" s="250"/>
      <c r="J1112" s="251">
        <f>ROUND(I1112*H1112,2)</f>
        <v>0</v>
      </c>
      <c r="K1112" s="252"/>
      <c r="L1112" s="45"/>
      <c r="M1112" s="253" t="s">
        <v>1</v>
      </c>
      <c r="N1112" s="254" t="s">
        <v>44</v>
      </c>
      <c r="O1112" s="92"/>
      <c r="P1112" s="255">
        <f>O1112*H1112</f>
        <v>0</v>
      </c>
      <c r="Q1112" s="255">
        <v>0</v>
      </c>
      <c r="R1112" s="255">
        <f>Q1112*H1112</f>
        <v>0</v>
      </c>
      <c r="S1112" s="255">
        <v>0.083169999999999994</v>
      </c>
      <c r="T1112" s="256">
        <f>S1112*H1112</f>
        <v>5.0850137999999996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57" t="s">
        <v>294</v>
      </c>
      <c r="AT1112" s="257" t="s">
        <v>191</v>
      </c>
      <c r="AU1112" s="257" t="s">
        <v>90</v>
      </c>
      <c r="AY1112" s="18" t="s">
        <v>189</v>
      </c>
      <c r="BE1112" s="258">
        <f>IF(N1112="základní",J1112,0)</f>
        <v>0</v>
      </c>
      <c r="BF1112" s="258">
        <f>IF(N1112="snížená",J1112,0)</f>
        <v>0</v>
      </c>
      <c r="BG1112" s="258">
        <f>IF(N1112="zákl. přenesená",J1112,0)</f>
        <v>0</v>
      </c>
      <c r="BH1112" s="258">
        <f>IF(N1112="sníž. přenesená",J1112,0)</f>
        <v>0</v>
      </c>
      <c r="BI1112" s="258">
        <f>IF(N1112="nulová",J1112,0)</f>
        <v>0</v>
      </c>
      <c r="BJ1112" s="18" t="s">
        <v>84</v>
      </c>
      <c r="BK1112" s="258">
        <f>ROUND(I1112*H1112,2)</f>
        <v>0</v>
      </c>
      <c r="BL1112" s="18" t="s">
        <v>294</v>
      </c>
      <c r="BM1112" s="257" t="s">
        <v>1476</v>
      </c>
    </row>
    <row r="1113" s="2" customFormat="1">
      <c r="A1113" s="39"/>
      <c r="B1113" s="40"/>
      <c r="C1113" s="41"/>
      <c r="D1113" s="259" t="s">
        <v>196</v>
      </c>
      <c r="E1113" s="41"/>
      <c r="F1113" s="260" t="s">
        <v>1477</v>
      </c>
      <c r="G1113" s="41"/>
      <c r="H1113" s="41"/>
      <c r="I1113" s="140"/>
      <c r="J1113" s="41"/>
      <c r="K1113" s="41"/>
      <c r="L1113" s="45"/>
      <c r="M1113" s="261"/>
      <c r="N1113" s="262"/>
      <c r="O1113" s="92"/>
      <c r="P1113" s="92"/>
      <c r="Q1113" s="92"/>
      <c r="R1113" s="92"/>
      <c r="S1113" s="92"/>
      <c r="T1113" s="93"/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T1113" s="18" t="s">
        <v>196</v>
      </c>
      <c r="AU1113" s="18" t="s">
        <v>90</v>
      </c>
    </row>
    <row r="1114" s="13" customFormat="1">
      <c r="A1114" s="13"/>
      <c r="B1114" s="263"/>
      <c r="C1114" s="264"/>
      <c r="D1114" s="259" t="s">
        <v>198</v>
      </c>
      <c r="E1114" s="265" t="s">
        <v>1</v>
      </c>
      <c r="F1114" s="266" t="s">
        <v>1478</v>
      </c>
      <c r="G1114" s="264"/>
      <c r="H1114" s="265" t="s">
        <v>1</v>
      </c>
      <c r="I1114" s="267"/>
      <c r="J1114" s="264"/>
      <c r="K1114" s="264"/>
      <c r="L1114" s="268"/>
      <c r="M1114" s="269"/>
      <c r="N1114" s="270"/>
      <c r="O1114" s="270"/>
      <c r="P1114" s="270"/>
      <c r="Q1114" s="270"/>
      <c r="R1114" s="270"/>
      <c r="S1114" s="270"/>
      <c r="T1114" s="271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72" t="s">
        <v>198</v>
      </c>
      <c r="AU1114" s="272" t="s">
        <v>90</v>
      </c>
      <c r="AV1114" s="13" t="s">
        <v>84</v>
      </c>
      <c r="AW1114" s="13" t="s">
        <v>34</v>
      </c>
      <c r="AX1114" s="13" t="s">
        <v>79</v>
      </c>
      <c r="AY1114" s="272" t="s">
        <v>189</v>
      </c>
    </row>
    <row r="1115" s="14" customFormat="1">
      <c r="A1115" s="14"/>
      <c r="B1115" s="273"/>
      <c r="C1115" s="274"/>
      <c r="D1115" s="259" t="s">
        <v>198</v>
      </c>
      <c r="E1115" s="275" t="s">
        <v>1</v>
      </c>
      <c r="F1115" s="276" t="s">
        <v>1479</v>
      </c>
      <c r="G1115" s="274"/>
      <c r="H1115" s="277">
        <v>1.2</v>
      </c>
      <c r="I1115" s="278"/>
      <c r="J1115" s="274"/>
      <c r="K1115" s="274"/>
      <c r="L1115" s="279"/>
      <c r="M1115" s="280"/>
      <c r="N1115" s="281"/>
      <c r="O1115" s="281"/>
      <c r="P1115" s="281"/>
      <c r="Q1115" s="281"/>
      <c r="R1115" s="281"/>
      <c r="S1115" s="281"/>
      <c r="T1115" s="282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83" t="s">
        <v>198</v>
      </c>
      <c r="AU1115" s="283" t="s">
        <v>90</v>
      </c>
      <c r="AV1115" s="14" t="s">
        <v>90</v>
      </c>
      <c r="AW1115" s="14" t="s">
        <v>34</v>
      </c>
      <c r="AX1115" s="14" t="s">
        <v>79</v>
      </c>
      <c r="AY1115" s="283" t="s">
        <v>189</v>
      </c>
    </row>
    <row r="1116" s="13" customFormat="1">
      <c r="A1116" s="13"/>
      <c r="B1116" s="263"/>
      <c r="C1116" s="264"/>
      <c r="D1116" s="259" t="s">
        <v>198</v>
      </c>
      <c r="E1116" s="265" t="s">
        <v>1</v>
      </c>
      <c r="F1116" s="266" t="s">
        <v>316</v>
      </c>
      <c r="G1116" s="264"/>
      <c r="H1116" s="265" t="s">
        <v>1</v>
      </c>
      <c r="I1116" s="267"/>
      <c r="J1116" s="264"/>
      <c r="K1116" s="264"/>
      <c r="L1116" s="268"/>
      <c r="M1116" s="269"/>
      <c r="N1116" s="270"/>
      <c r="O1116" s="270"/>
      <c r="P1116" s="270"/>
      <c r="Q1116" s="270"/>
      <c r="R1116" s="270"/>
      <c r="S1116" s="270"/>
      <c r="T1116" s="271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72" t="s">
        <v>198</v>
      </c>
      <c r="AU1116" s="272" t="s">
        <v>90</v>
      </c>
      <c r="AV1116" s="13" t="s">
        <v>84</v>
      </c>
      <c r="AW1116" s="13" t="s">
        <v>34</v>
      </c>
      <c r="AX1116" s="13" t="s">
        <v>79</v>
      </c>
      <c r="AY1116" s="272" t="s">
        <v>189</v>
      </c>
    </row>
    <row r="1117" s="14" customFormat="1">
      <c r="A1117" s="14"/>
      <c r="B1117" s="273"/>
      <c r="C1117" s="274"/>
      <c r="D1117" s="259" t="s">
        <v>198</v>
      </c>
      <c r="E1117" s="275" t="s">
        <v>1</v>
      </c>
      <c r="F1117" s="276" t="s">
        <v>317</v>
      </c>
      <c r="G1117" s="274"/>
      <c r="H1117" s="277">
        <v>11.5</v>
      </c>
      <c r="I1117" s="278"/>
      <c r="J1117" s="274"/>
      <c r="K1117" s="274"/>
      <c r="L1117" s="279"/>
      <c r="M1117" s="280"/>
      <c r="N1117" s="281"/>
      <c r="O1117" s="281"/>
      <c r="P1117" s="281"/>
      <c r="Q1117" s="281"/>
      <c r="R1117" s="281"/>
      <c r="S1117" s="281"/>
      <c r="T1117" s="282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83" t="s">
        <v>198</v>
      </c>
      <c r="AU1117" s="283" t="s">
        <v>90</v>
      </c>
      <c r="AV1117" s="14" t="s">
        <v>90</v>
      </c>
      <c r="AW1117" s="14" t="s">
        <v>34</v>
      </c>
      <c r="AX1117" s="14" t="s">
        <v>79</v>
      </c>
      <c r="AY1117" s="283" t="s">
        <v>189</v>
      </c>
    </row>
    <row r="1118" s="13" customFormat="1">
      <c r="A1118" s="13"/>
      <c r="B1118" s="263"/>
      <c r="C1118" s="264"/>
      <c r="D1118" s="259" t="s">
        <v>198</v>
      </c>
      <c r="E1118" s="265" t="s">
        <v>1</v>
      </c>
      <c r="F1118" s="266" t="s">
        <v>322</v>
      </c>
      <c r="G1118" s="264"/>
      <c r="H1118" s="265" t="s">
        <v>1</v>
      </c>
      <c r="I1118" s="267"/>
      <c r="J1118" s="264"/>
      <c r="K1118" s="264"/>
      <c r="L1118" s="268"/>
      <c r="M1118" s="269"/>
      <c r="N1118" s="270"/>
      <c r="O1118" s="270"/>
      <c r="P1118" s="270"/>
      <c r="Q1118" s="270"/>
      <c r="R1118" s="270"/>
      <c r="S1118" s="270"/>
      <c r="T1118" s="271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72" t="s">
        <v>198</v>
      </c>
      <c r="AU1118" s="272" t="s">
        <v>90</v>
      </c>
      <c r="AV1118" s="13" t="s">
        <v>84</v>
      </c>
      <c r="AW1118" s="13" t="s">
        <v>34</v>
      </c>
      <c r="AX1118" s="13" t="s">
        <v>79</v>
      </c>
      <c r="AY1118" s="272" t="s">
        <v>189</v>
      </c>
    </row>
    <row r="1119" s="14" customFormat="1">
      <c r="A1119" s="14"/>
      <c r="B1119" s="273"/>
      <c r="C1119" s="274"/>
      <c r="D1119" s="259" t="s">
        <v>198</v>
      </c>
      <c r="E1119" s="275" t="s">
        <v>1</v>
      </c>
      <c r="F1119" s="276" t="s">
        <v>323</v>
      </c>
      <c r="G1119" s="274"/>
      <c r="H1119" s="277">
        <v>11.300000000000001</v>
      </c>
      <c r="I1119" s="278"/>
      <c r="J1119" s="274"/>
      <c r="K1119" s="274"/>
      <c r="L1119" s="279"/>
      <c r="M1119" s="280"/>
      <c r="N1119" s="281"/>
      <c r="O1119" s="281"/>
      <c r="P1119" s="281"/>
      <c r="Q1119" s="281"/>
      <c r="R1119" s="281"/>
      <c r="S1119" s="281"/>
      <c r="T1119" s="282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83" t="s">
        <v>198</v>
      </c>
      <c r="AU1119" s="283" t="s">
        <v>90</v>
      </c>
      <c r="AV1119" s="14" t="s">
        <v>90</v>
      </c>
      <c r="AW1119" s="14" t="s">
        <v>34</v>
      </c>
      <c r="AX1119" s="14" t="s">
        <v>79</v>
      </c>
      <c r="AY1119" s="283" t="s">
        <v>189</v>
      </c>
    </row>
    <row r="1120" s="13" customFormat="1">
      <c r="A1120" s="13"/>
      <c r="B1120" s="263"/>
      <c r="C1120" s="264"/>
      <c r="D1120" s="259" t="s">
        <v>198</v>
      </c>
      <c r="E1120" s="265" t="s">
        <v>1</v>
      </c>
      <c r="F1120" s="266" t="s">
        <v>326</v>
      </c>
      <c r="G1120" s="264"/>
      <c r="H1120" s="265" t="s">
        <v>1</v>
      </c>
      <c r="I1120" s="267"/>
      <c r="J1120" s="264"/>
      <c r="K1120" s="264"/>
      <c r="L1120" s="268"/>
      <c r="M1120" s="269"/>
      <c r="N1120" s="270"/>
      <c r="O1120" s="270"/>
      <c r="P1120" s="270"/>
      <c r="Q1120" s="270"/>
      <c r="R1120" s="270"/>
      <c r="S1120" s="270"/>
      <c r="T1120" s="271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72" t="s">
        <v>198</v>
      </c>
      <c r="AU1120" s="272" t="s">
        <v>90</v>
      </c>
      <c r="AV1120" s="13" t="s">
        <v>84</v>
      </c>
      <c r="AW1120" s="13" t="s">
        <v>34</v>
      </c>
      <c r="AX1120" s="13" t="s">
        <v>79</v>
      </c>
      <c r="AY1120" s="272" t="s">
        <v>189</v>
      </c>
    </row>
    <row r="1121" s="14" customFormat="1">
      <c r="A1121" s="14"/>
      <c r="B1121" s="273"/>
      <c r="C1121" s="274"/>
      <c r="D1121" s="259" t="s">
        <v>198</v>
      </c>
      <c r="E1121" s="275" t="s">
        <v>1</v>
      </c>
      <c r="F1121" s="276" t="s">
        <v>327</v>
      </c>
      <c r="G1121" s="274"/>
      <c r="H1121" s="277">
        <v>11.9</v>
      </c>
      <c r="I1121" s="278"/>
      <c r="J1121" s="274"/>
      <c r="K1121" s="274"/>
      <c r="L1121" s="279"/>
      <c r="M1121" s="280"/>
      <c r="N1121" s="281"/>
      <c r="O1121" s="281"/>
      <c r="P1121" s="281"/>
      <c r="Q1121" s="281"/>
      <c r="R1121" s="281"/>
      <c r="S1121" s="281"/>
      <c r="T1121" s="282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83" t="s">
        <v>198</v>
      </c>
      <c r="AU1121" s="283" t="s">
        <v>90</v>
      </c>
      <c r="AV1121" s="14" t="s">
        <v>90</v>
      </c>
      <c r="AW1121" s="14" t="s">
        <v>34</v>
      </c>
      <c r="AX1121" s="14" t="s">
        <v>79</v>
      </c>
      <c r="AY1121" s="283" t="s">
        <v>189</v>
      </c>
    </row>
    <row r="1122" s="13" customFormat="1">
      <c r="A1122" s="13"/>
      <c r="B1122" s="263"/>
      <c r="C1122" s="264"/>
      <c r="D1122" s="259" t="s">
        <v>198</v>
      </c>
      <c r="E1122" s="265" t="s">
        <v>1</v>
      </c>
      <c r="F1122" s="266" t="s">
        <v>1435</v>
      </c>
      <c r="G1122" s="264"/>
      <c r="H1122" s="265" t="s">
        <v>1</v>
      </c>
      <c r="I1122" s="267"/>
      <c r="J1122" s="264"/>
      <c r="K1122" s="264"/>
      <c r="L1122" s="268"/>
      <c r="M1122" s="269"/>
      <c r="N1122" s="270"/>
      <c r="O1122" s="270"/>
      <c r="P1122" s="270"/>
      <c r="Q1122" s="270"/>
      <c r="R1122" s="270"/>
      <c r="S1122" s="270"/>
      <c r="T1122" s="271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72" t="s">
        <v>198</v>
      </c>
      <c r="AU1122" s="272" t="s">
        <v>90</v>
      </c>
      <c r="AV1122" s="13" t="s">
        <v>84</v>
      </c>
      <c r="AW1122" s="13" t="s">
        <v>34</v>
      </c>
      <c r="AX1122" s="13" t="s">
        <v>79</v>
      </c>
      <c r="AY1122" s="272" t="s">
        <v>189</v>
      </c>
    </row>
    <row r="1123" s="14" customFormat="1">
      <c r="A1123" s="14"/>
      <c r="B1123" s="273"/>
      <c r="C1123" s="274"/>
      <c r="D1123" s="259" t="s">
        <v>198</v>
      </c>
      <c r="E1123" s="275" t="s">
        <v>1</v>
      </c>
      <c r="F1123" s="276" t="s">
        <v>1480</v>
      </c>
      <c r="G1123" s="274"/>
      <c r="H1123" s="277">
        <v>3.2400000000000002</v>
      </c>
      <c r="I1123" s="278"/>
      <c r="J1123" s="274"/>
      <c r="K1123" s="274"/>
      <c r="L1123" s="279"/>
      <c r="M1123" s="280"/>
      <c r="N1123" s="281"/>
      <c r="O1123" s="281"/>
      <c r="P1123" s="281"/>
      <c r="Q1123" s="281"/>
      <c r="R1123" s="281"/>
      <c r="S1123" s="281"/>
      <c r="T1123" s="282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83" t="s">
        <v>198</v>
      </c>
      <c r="AU1123" s="283" t="s">
        <v>90</v>
      </c>
      <c r="AV1123" s="14" t="s">
        <v>90</v>
      </c>
      <c r="AW1123" s="14" t="s">
        <v>34</v>
      </c>
      <c r="AX1123" s="14" t="s">
        <v>79</v>
      </c>
      <c r="AY1123" s="283" t="s">
        <v>189</v>
      </c>
    </row>
    <row r="1124" s="13" customFormat="1">
      <c r="A1124" s="13"/>
      <c r="B1124" s="263"/>
      <c r="C1124" s="264"/>
      <c r="D1124" s="259" t="s">
        <v>198</v>
      </c>
      <c r="E1124" s="265" t="s">
        <v>1</v>
      </c>
      <c r="F1124" s="266" t="s">
        <v>332</v>
      </c>
      <c r="G1124" s="264"/>
      <c r="H1124" s="265" t="s">
        <v>1</v>
      </c>
      <c r="I1124" s="267"/>
      <c r="J1124" s="264"/>
      <c r="K1124" s="264"/>
      <c r="L1124" s="268"/>
      <c r="M1124" s="269"/>
      <c r="N1124" s="270"/>
      <c r="O1124" s="270"/>
      <c r="P1124" s="270"/>
      <c r="Q1124" s="270"/>
      <c r="R1124" s="270"/>
      <c r="S1124" s="270"/>
      <c r="T1124" s="271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72" t="s">
        <v>198</v>
      </c>
      <c r="AU1124" s="272" t="s">
        <v>90</v>
      </c>
      <c r="AV1124" s="13" t="s">
        <v>84</v>
      </c>
      <c r="AW1124" s="13" t="s">
        <v>34</v>
      </c>
      <c r="AX1124" s="13" t="s">
        <v>79</v>
      </c>
      <c r="AY1124" s="272" t="s">
        <v>189</v>
      </c>
    </row>
    <row r="1125" s="14" customFormat="1">
      <c r="A1125" s="14"/>
      <c r="B1125" s="273"/>
      <c r="C1125" s="274"/>
      <c r="D1125" s="259" t="s">
        <v>198</v>
      </c>
      <c r="E1125" s="275" t="s">
        <v>1</v>
      </c>
      <c r="F1125" s="276" t="s">
        <v>333</v>
      </c>
      <c r="G1125" s="274"/>
      <c r="H1125" s="277">
        <v>12.4</v>
      </c>
      <c r="I1125" s="278"/>
      <c r="J1125" s="274"/>
      <c r="K1125" s="274"/>
      <c r="L1125" s="279"/>
      <c r="M1125" s="280"/>
      <c r="N1125" s="281"/>
      <c r="O1125" s="281"/>
      <c r="P1125" s="281"/>
      <c r="Q1125" s="281"/>
      <c r="R1125" s="281"/>
      <c r="S1125" s="281"/>
      <c r="T1125" s="282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83" t="s">
        <v>198</v>
      </c>
      <c r="AU1125" s="283" t="s">
        <v>90</v>
      </c>
      <c r="AV1125" s="14" t="s">
        <v>90</v>
      </c>
      <c r="AW1125" s="14" t="s">
        <v>34</v>
      </c>
      <c r="AX1125" s="14" t="s">
        <v>79</v>
      </c>
      <c r="AY1125" s="283" t="s">
        <v>189</v>
      </c>
    </row>
    <row r="1126" s="13" customFormat="1">
      <c r="A1126" s="13"/>
      <c r="B1126" s="263"/>
      <c r="C1126" s="264"/>
      <c r="D1126" s="259" t="s">
        <v>198</v>
      </c>
      <c r="E1126" s="265" t="s">
        <v>1</v>
      </c>
      <c r="F1126" s="266" t="s">
        <v>342</v>
      </c>
      <c r="G1126" s="264"/>
      <c r="H1126" s="265" t="s">
        <v>1</v>
      </c>
      <c r="I1126" s="267"/>
      <c r="J1126" s="264"/>
      <c r="K1126" s="264"/>
      <c r="L1126" s="268"/>
      <c r="M1126" s="269"/>
      <c r="N1126" s="270"/>
      <c r="O1126" s="270"/>
      <c r="P1126" s="270"/>
      <c r="Q1126" s="270"/>
      <c r="R1126" s="270"/>
      <c r="S1126" s="270"/>
      <c r="T1126" s="271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72" t="s">
        <v>198</v>
      </c>
      <c r="AU1126" s="272" t="s">
        <v>90</v>
      </c>
      <c r="AV1126" s="13" t="s">
        <v>84</v>
      </c>
      <c r="AW1126" s="13" t="s">
        <v>34</v>
      </c>
      <c r="AX1126" s="13" t="s">
        <v>79</v>
      </c>
      <c r="AY1126" s="272" t="s">
        <v>189</v>
      </c>
    </row>
    <row r="1127" s="14" customFormat="1">
      <c r="A1127" s="14"/>
      <c r="B1127" s="273"/>
      <c r="C1127" s="274"/>
      <c r="D1127" s="259" t="s">
        <v>198</v>
      </c>
      <c r="E1127" s="275" t="s">
        <v>1</v>
      </c>
      <c r="F1127" s="276" t="s">
        <v>343</v>
      </c>
      <c r="G1127" s="274"/>
      <c r="H1127" s="277">
        <v>5.2999999999999998</v>
      </c>
      <c r="I1127" s="278"/>
      <c r="J1127" s="274"/>
      <c r="K1127" s="274"/>
      <c r="L1127" s="279"/>
      <c r="M1127" s="280"/>
      <c r="N1127" s="281"/>
      <c r="O1127" s="281"/>
      <c r="P1127" s="281"/>
      <c r="Q1127" s="281"/>
      <c r="R1127" s="281"/>
      <c r="S1127" s="281"/>
      <c r="T1127" s="282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83" t="s">
        <v>198</v>
      </c>
      <c r="AU1127" s="283" t="s">
        <v>90</v>
      </c>
      <c r="AV1127" s="14" t="s">
        <v>90</v>
      </c>
      <c r="AW1127" s="14" t="s">
        <v>34</v>
      </c>
      <c r="AX1127" s="14" t="s">
        <v>79</v>
      </c>
      <c r="AY1127" s="283" t="s">
        <v>189</v>
      </c>
    </row>
    <row r="1128" s="13" customFormat="1">
      <c r="A1128" s="13"/>
      <c r="B1128" s="263"/>
      <c r="C1128" s="264"/>
      <c r="D1128" s="259" t="s">
        <v>198</v>
      </c>
      <c r="E1128" s="265" t="s">
        <v>1</v>
      </c>
      <c r="F1128" s="266" t="s">
        <v>344</v>
      </c>
      <c r="G1128" s="264"/>
      <c r="H1128" s="265" t="s">
        <v>1</v>
      </c>
      <c r="I1128" s="267"/>
      <c r="J1128" s="264"/>
      <c r="K1128" s="264"/>
      <c r="L1128" s="268"/>
      <c r="M1128" s="269"/>
      <c r="N1128" s="270"/>
      <c r="O1128" s="270"/>
      <c r="P1128" s="270"/>
      <c r="Q1128" s="270"/>
      <c r="R1128" s="270"/>
      <c r="S1128" s="270"/>
      <c r="T1128" s="271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72" t="s">
        <v>198</v>
      </c>
      <c r="AU1128" s="272" t="s">
        <v>90</v>
      </c>
      <c r="AV1128" s="13" t="s">
        <v>84</v>
      </c>
      <c r="AW1128" s="13" t="s">
        <v>34</v>
      </c>
      <c r="AX1128" s="13" t="s">
        <v>79</v>
      </c>
      <c r="AY1128" s="272" t="s">
        <v>189</v>
      </c>
    </row>
    <row r="1129" s="14" customFormat="1">
      <c r="A1129" s="14"/>
      <c r="B1129" s="273"/>
      <c r="C1129" s="274"/>
      <c r="D1129" s="259" t="s">
        <v>198</v>
      </c>
      <c r="E1129" s="275" t="s">
        <v>1</v>
      </c>
      <c r="F1129" s="276" t="s">
        <v>345</v>
      </c>
      <c r="G1129" s="274"/>
      <c r="H1129" s="277">
        <v>4.2999999999999998</v>
      </c>
      <c r="I1129" s="278"/>
      <c r="J1129" s="274"/>
      <c r="K1129" s="274"/>
      <c r="L1129" s="279"/>
      <c r="M1129" s="280"/>
      <c r="N1129" s="281"/>
      <c r="O1129" s="281"/>
      <c r="P1129" s="281"/>
      <c r="Q1129" s="281"/>
      <c r="R1129" s="281"/>
      <c r="S1129" s="281"/>
      <c r="T1129" s="282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83" t="s">
        <v>198</v>
      </c>
      <c r="AU1129" s="283" t="s">
        <v>90</v>
      </c>
      <c r="AV1129" s="14" t="s">
        <v>90</v>
      </c>
      <c r="AW1129" s="14" t="s">
        <v>34</v>
      </c>
      <c r="AX1129" s="14" t="s">
        <v>79</v>
      </c>
      <c r="AY1129" s="283" t="s">
        <v>189</v>
      </c>
    </row>
    <row r="1130" s="15" customFormat="1">
      <c r="A1130" s="15"/>
      <c r="B1130" s="284"/>
      <c r="C1130" s="285"/>
      <c r="D1130" s="259" t="s">
        <v>198</v>
      </c>
      <c r="E1130" s="286" t="s">
        <v>1</v>
      </c>
      <c r="F1130" s="287" t="s">
        <v>1481</v>
      </c>
      <c r="G1130" s="285"/>
      <c r="H1130" s="288">
        <v>61.140000000000001</v>
      </c>
      <c r="I1130" s="289"/>
      <c r="J1130" s="285"/>
      <c r="K1130" s="285"/>
      <c r="L1130" s="290"/>
      <c r="M1130" s="291"/>
      <c r="N1130" s="292"/>
      <c r="O1130" s="292"/>
      <c r="P1130" s="292"/>
      <c r="Q1130" s="292"/>
      <c r="R1130" s="292"/>
      <c r="S1130" s="292"/>
      <c r="T1130" s="293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T1130" s="294" t="s">
        <v>198</v>
      </c>
      <c r="AU1130" s="294" t="s">
        <v>90</v>
      </c>
      <c r="AV1130" s="15" t="s">
        <v>194</v>
      </c>
      <c r="AW1130" s="15" t="s">
        <v>34</v>
      </c>
      <c r="AX1130" s="15" t="s">
        <v>84</v>
      </c>
      <c r="AY1130" s="294" t="s">
        <v>189</v>
      </c>
    </row>
    <row r="1131" s="2" customFormat="1" ht="21.75" customHeight="1">
      <c r="A1131" s="39"/>
      <c r="B1131" s="40"/>
      <c r="C1131" s="245" t="s">
        <v>1482</v>
      </c>
      <c r="D1131" s="245" t="s">
        <v>191</v>
      </c>
      <c r="E1131" s="246" t="s">
        <v>1483</v>
      </c>
      <c r="F1131" s="247" t="s">
        <v>1484</v>
      </c>
      <c r="G1131" s="248" t="s">
        <v>88</v>
      </c>
      <c r="H1131" s="249">
        <v>74.040000000000006</v>
      </c>
      <c r="I1131" s="250"/>
      <c r="J1131" s="251">
        <f>ROUND(I1131*H1131,2)</f>
        <v>0</v>
      </c>
      <c r="K1131" s="252"/>
      <c r="L1131" s="45"/>
      <c r="M1131" s="253" t="s">
        <v>1</v>
      </c>
      <c r="N1131" s="254" t="s">
        <v>44</v>
      </c>
      <c r="O1131" s="92"/>
      <c r="P1131" s="255">
        <f>O1131*H1131</f>
        <v>0</v>
      </c>
      <c r="Q1131" s="255">
        <v>0.0039199999999999999</v>
      </c>
      <c r="R1131" s="255">
        <f>Q1131*H1131</f>
        <v>0.29023680000000002</v>
      </c>
      <c r="S1131" s="255">
        <v>0</v>
      </c>
      <c r="T1131" s="256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57" t="s">
        <v>294</v>
      </c>
      <c r="AT1131" s="257" t="s">
        <v>191</v>
      </c>
      <c r="AU1131" s="257" t="s">
        <v>90</v>
      </c>
      <c r="AY1131" s="18" t="s">
        <v>189</v>
      </c>
      <c r="BE1131" s="258">
        <f>IF(N1131="základní",J1131,0)</f>
        <v>0</v>
      </c>
      <c r="BF1131" s="258">
        <f>IF(N1131="snížená",J1131,0)</f>
        <v>0</v>
      </c>
      <c r="BG1131" s="258">
        <f>IF(N1131="zákl. přenesená",J1131,0)</f>
        <v>0</v>
      </c>
      <c r="BH1131" s="258">
        <f>IF(N1131="sníž. přenesená",J1131,0)</f>
        <v>0</v>
      </c>
      <c r="BI1131" s="258">
        <f>IF(N1131="nulová",J1131,0)</f>
        <v>0</v>
      </c>
      <c r="BJ1131" s="18" t="s">
        <v>84</v>
      </c>
      <c r="BK1131" s="258">
        <f>ROUND(I1131*H1131,2)</f>
        <v>0</v>
      </c>
      <c r="BL1131" s="18" t="s">
        <v>294</v>
      </c>
      <c r="BM1131" s="257" t="s">
        <v>1485</v>
      </c>
    </row>
    <row r="1132" s="2" customFormat="1">
      <c r="A1132" s="39"/>
      <c r="B1132" s="40"/>
      <c r="C1132" s="41"/>
      <c r="D1132" s="259" t="s">
        <v>196</v>
      </c>
      <c r="E1132" s="41"/>
      <c r="F1132" s="260" t="s">
        <v>1486</v>
      </c>
      <c r="G1132" s="41"/>
      <c r="H1132" s="41"/>
      <c r="I1132" s="140"/>
      <c r="J1132" s="41"/>
      <c r="K1132" s="41"/>
      <c r="L1132" s="45"/>
      <c r="M1132" s="261"/>
      <c r="N1132" s="262"/>
      <c r="O1132" s="92"/>
      <c r="P1132" s="92"/>
      <c r="Q1132" s="92"/>
      <c r="R1132" s="92"/>
      <c r="S1132" s="92"/>
      <c r="T1132" s="93"/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T1132" s="18" t="s">
        <v>196</v>
      </c>
      <c r="AU1132" s="18" t="s">
        <v>90</v>
      </c>
    </row>
    <row r="1133" s="13" customFormat="1">
      <c r="A1133" s="13"/>
      <c r="B1133" s="263"/>
      <c r="C1133" s="264"/>
      <c r="D1133" s="259" t="s">
        <v>198</v>
      </c>
      <c r="E1133" s="265" t="s">
        <v>1</v>
      </c>
      <c r="F1133" s="266" t="s">
        <v>1478</v>
      </c>
      <c r="G1133" s="264"/>
      <c r="H1133" s="265" t="s">
        <v>1</v>
      </c>
      <c r="I1133" s="267"/>
      <c r="J1133" s="264"/>
      <c r="K1133" s="264"/>
      <c r="L1133" s="268"/>
      <c r="M1133" s="269"/>
      <c r="N1133" s="270"/>
      <c r="O1133" s="270"/>
      <c r="P1133" s="270"/>
      <c r="Q1133" s="270"/>
      <c r="R1133" s="270"/>
      <c r="S1133" s="270"/>
      <c r="T1133" s="271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72" t="s">
        <v>198</v>
      </c>
      <c r="AU1133" s="272" t="s">
        <v>90</v>
      </c>
      <c r="AV1133" s="13" t="s">
        <v>84</v>
      </c>
      <c r="AW1133" s="13" t="s">
        <v>34</v>
      </c>
      <c r="AX1133" s="13" t="s">
        <v>79</v>
      </c>
      <c r="AY1133" s="272" t="s">
        <v>189</v>
      </c>
    </row>
    <row r="1134" s="14" customFormat="1">
      <c r="A1134" s="14"/>
      <c r="B1134" s="273"/>
      <c r="C1134" s="274"/>
      <c r="D1134" s="259" t="s">
        <v>198</v>
      </c>
      <c r="E1134" s="275" t="s">
        <v>1</v>
      </c>
      <c r="F1134" s="276" t="s">
        <v>1479</v>
      </c>
      <c r="G1134" s="274"/>
      <c r="H1134" s="277">
        <v>1.2</v>
      </c>
      <c r="I1134" s="278"/>
      <c r="J1134" s="274"/>
      <c r="K1134" s="274"/>
      <c r="L1134" s="279"/>
      <c r="M1134" s="280"/>
      <c r="N1134" s="281"/>
      <c r="O1134" s="281"/>
      <c r="P1134" s="281"/>
      <c r="Q1134" s="281"/>
      <c r="R1134" s="281"/>
      <c r="S1134" s="281"/>
      <c r="T1134" s="282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83" t="s">
        <v>198</v>
      </c>
      <c r="AU1134" s="283" t="s">
        <v>90</v>
      </c>
      <c r="AV1134" s="14" t="s">
        <v>90</v>
      </c>
      <c r="AW1134" s="14" t="s">
        <v>34</v>
      </c>
      <c r="AX1134" s="14" t="s">
        <v>79</v>
      </c>
      <c r="AY1134" s="283" t="s">
        <v>189</v>
      </c>
    </row>
    <row r="1135" s="13" customFormat="1">
      <c r="A1135" s="13"/>
      <c r="B1135" s="263"/>
      <c r="C1135" s="264"/>
      <c r="D1135" s="259" t="s">
        <v>198</v>
      </c>
      <c r="E1135" s="265" t="s">
        <v>1</v>
      </c>
      <c r="F1135" s="266" t="s">
        <v>316</v>
      </c>
      <c r="G1135" s="264"/>
      <c r="H1135" s="265" t="s">
        <v>1</v>
      </c>
      <c r="I1135" s="267"/>
      <c r="J1135" s="264"/>
      <c r="K1135" s="264"/>
      <c r="L1135" s="268"/>
      <c r="M1135" s="269"/>
      <c r="N1135" s="270"/>
      <c r="O1135" s="270"/>
      <c r="P1135" s="270"/>
      <c r="Q1135" s="270"/>
      <c r="R1135" s="270"/>
      <c r="S1135" s="270"/>
      <c r="T1135" s="271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72" t="s">
        <v>198</v>
      </c>
      <c r="AU1135" s="272" t="s">
        <v>90</v>
      </c>
      <c r="AV1135" s="13" t="s">
        <v>84</v>
      </c>
      <c r="AW1135" s="13" t="s">
        <v>34</v>
      </c>
      <c r="AX1135" s="13" t="s">
        <v>79</v>
      </c>
      <c r="AY1135" s="272" t="s">
        <v>189</v>
      </c>
    </row>
    <row r="1136" s="14" customFormat="1">
      <c r="A1136" s="14"/>
      <c r="B1136" s="273"/>
      <c r="C1136" s="274"/>
      <c r="D1136" s="259" t="s">
        <v>198</v>
      </c>
      <c r="E1136" s="275" t="s">
        <v>1</v>
      </c>
      <c r="F1136" s="276" t="s">
        <v>317</v>
      </c>
      <c r="G1136" s="274"/>
      <c r="H1136" s="277">
        <v>11.5</v>
      </c>
      <c r="I1136" s="278"/>
      <c r="J1136" s="274"/>
      <c r="K1136" s="274"/>
      <c r="L1136" s="279"/>
      <c r="M1136" s="280"/>
      <c r="N1136" s="281"/>
      <c r="O1136" s="281"/>
      <c r="P1136" s="281"/>
      <c r="Q1136" s="281"/>
      <c r="R1136" s="281"/>
      <c r="S1136" s="281"/>
      <c r="T1136" s="282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83" t="s">
        <v>198</v>
      </c>
      <c r="AU1136" s="283" t="s">
        <v>90</v>
      </c>
      <c r="AV1136" s="14" t="s">
        <v>90</v>
      </c>
      <c r="AW1136" s="14" t="s">
        <v>34</v>
      </c>
      <c r="AX1136" s="14" t="s">
        <v>79</v>
      </c>
      <c r="AY1136" s="283" t="s">
        <v>189</v>
      </c>
    </row>
    <row r="1137" s="13" customFormat="1">
      <c r="A1137" s="13"/>
      <c r="B1137" s="263"/>
      <c r="C1137" s="264"/>
      <c r="D1137" s="259" t="s">
        <v>198</v>
      </c>
      <c r="E1137" s="265" t="s">
        <v>1</v>
      </c>
      <c r="F1137" s="266" t="s">
        <v>322</v>
      </c>
      <c r="G1137" s="264"/>
      <c r="H1137" s="265" t="s">
        <v>1</v>
      </c>
      <c r="I1137" s="267"/>
      <c r="J1137" s="264"/>
      <c r="K1137" s="264"/>
      <c r="L1137" s="268"/>
      <c r="M1137" s="269"/>
      <c r="N1137" s="270"/>
      <c r="O1137" s="270"/>
      <c r="P1137" s="270"/>
      <c r="Q1137" s="270"/>
      <c r="R1137" s="270"/>
      <c r="S1137" s="270"/>
      <c r="T1137" s="271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72" t="s">
        <v>198</v>
      </c>
      <c r="AU1137" s="272" t="s">
        <v>90</v>
      </c>
      <c r="AV1137" s="13" t="s">
        <v>84</v>
      </c>
      <c r="AW1137" s="13" t="s">
        <v>34</v>
      </c>
      <c r="AX1137" s="13" t="s">
        <v>79</v>
      </c>
      <c r="AY1137" s="272" t="s">
        <v>189</v>
      </c>
    </row>
    <row r="1138" s="14" customFormat="1">
      <c r="A1138" s="14"/>
      <c r="B1138" s="273"/>
      <c r="C1138" s="274"/>
      <c r="D1138" s="259" t="s">
        <v>198</v>
      </c>
      <c r="E1138" s="275" t="s">
        <v>1</v>
      </c>
      <c r="F1138" s="276" t="s">
        <v>323</v>
      </c>
      <c r="G1138" s="274"/>
      <c r="H1138" s="277">
        <v>11.300000000000001</v>
      </c>
      <c r="I1138" s="278"/>
      <c r="J1138" s="274"/>
      <c r="K1138" s="274"/>
      <c r="L1138" s="279"/>
      <c r="M1138" s="280"/>
      <c r="N1138" s="281"/>
      <c r="O1138" s="281"/>
      <c r="P1138" s="281"/>
      <c r="Q1138" s="281"/>
      <c r="R1138" s="281"/>
      <c r="S1138" s="281"/>
      <c r="T1138" s="282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83" t="s">
        <v>198</v>
      </c>
      <c r="AU1138" s="283" t="s">
        <v>90</v>
      </c>
      <c r="AV1138" s="14" t="s">
        <v>90</v>
      </c>
      <c r="AW1138" s="14" t="s">
        <v>34</v>
      </c>
      <c r="AX1138" s="14" t="s">
        <v>79</v>
      </c>
      <c r="AY1138" s="283" t="s">
        <v>189</v>
      </c>
    </row>
    <row r="1139" s="13" customFormat="1">
      <c r="A1139" s="13"/>
      <c r="B1139" s="263"/>
      <c r="C1139" s="264"/>
      <c r="D1139" s="259" t="s">
        <v>198</v>
      </c>
      <c r="E1139" s="265" t="s">
        <v>1</v>
      </c>
      <c r="F1139" s="266" t="s">
        <v>326</v>
      </c>
      <c r="G1139" s="264"/>
      <c r="H1139" s="265" t="s">
        <v>1</v>
      </c>
      <c r="I1139" s="267"/>
      <c r="J1139" s="264"/>
      <c r="K1139" s="264"/>
      <c r="L1139" s="268"/>
      <c r="M1139" s="269"/>
      <c r="N1139" s="270"/>
      <c r="O1139" s="270"/>
      <c r="P1139" s="270"/>
      <c r="Q1139" s="270"/>
      <c r="R1139" s="270"/>
      <c r="S1139" s="270"/>
      <c r="T1139" s="271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72" t="s">
        <v>198</v>
      </c>
      <c r="AU1139" s="272" t="s">
        <v>90</v>
      </c>
      <c r="AV1139" s="13" t="s">
        <v>84</v>
      </c>
      <c r="AW1139" s="13" t="s">
        <v>34</v>
      </c>
      <c r="AX1139" s="13" t="s">
        <v>79</v>
      </c>
      <c r="AY1139" s="272" t="s">
        <v>189</v>
      </c>
    </row>
    <row r="1140" s="14" customFormat="1">
      <c r="A1140" s="14"/>
      <c r="B1140" s="273"/>
      <c r="C1140" s="274"/>
      <c r="D1140" s="259" t="s">
        <v>198</v>
      </c>
      <c r="E1140" s="275" t="s">
        <v>1</v>
      </c>
      <c r="F1140" s="276" t="s">
        <v>327</v>
      </c>
      <c r="G1140" s="274"/>
      <c r="H1140" s="277">
        <v>11.9</v>
      </c>
      <c r="I1140" s="278"/>
      <c r="J1140" s="274"/>
      <c r="K1140" s="274"/>
      <c r="L1140" s="279"/>
      <c r="M1140" s="280"/>
      <c r="N1140" s="281"/>
      <c r="O1140" s="281"/>
      <c r="P1140" s="281"/>
      <c r="Q1140" s="281"/>
      <c r="R1140" s="281"/>
      <c r="S1140" s="281"/>
      <c r="T1140" s="282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83" t="s">
        <v>198</v>
      </c>
      <c r="AU1140" s="283" t="s">
        <v>90</v>
      </c>
      <c r="AV1140" s="14" t="s">
        <v>90</v>
      </c>
      <c r="AW1140" s="14" t="s">
        <v>34</v>
      </c>
      <c r="AX1140" s="14" t="s">
        <v>79</v>
      </c>
      <c r="AY1140" s="283" t="s">
        <v>189</v>
      </c>
    </row>
    <row r="1141" s="13" customFormat="1">
      <c r="A1141" s="13"/>
      <c r="B1141" s="263"/>
      <c r="C1141" s="264"/>
      <c r="D1141" s="259" t="s">
        <v>198</v>
      </c>
      <c r="E1141" s="265" t="s">
        <v>1</v>
      </c>
      <c r="F1141" s="266" t="s">
        <v>1435</v>
      </c>
      <c r="G1141" s="264"/>
      <c r="H1141" s="265" t="s">
        <v>1</v>
      </c>
      <c r="I1141" s="267"/>
      <c r="J1141" s="264"/>
      <c r="K1141" s="264"/>
      <c r="L1141" s="268"/>
      <c r="M1141" s="269"/>
      <c r="N1141" s="270"/>
      <c r="O1141" s="270"/>
      <c r="P1141" s="270"/>
      <c r="Q1141" s="270"/>
      <c r="R1141" s="270"/>
      <c r="S1141" s="270"/>
      <c r="T1141" s="271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72" t="s">
        <v>198</v>
      </c>
      <c r="AU1141" s="272" t="s">
        <v>90</v>
      </c>
      <c r="AV1141" s="13" t="s">
        <v>84</v>
      </c>
      <c r="AW1141" s="13" t="s">
        <v>34</v>
      </c>
      <c r="AX1141" s="13" t="s">
        <v>79</v>
      </c>
      <c r="AY1141" s="272" t="s">
        <v>189</v>
      </c>
    </row>
    <row r="1142" s="14" customFormat="1">
      <c r="A1142" s="14"/>
      <c r="B1142" s="273"/>
      <c r="C1142" s="274"/>
      <c r="D1142" s="259" t="s">
        <v>198</v>
      </c>
      <c r="E1142" s="275" t="s">
        <v>1</v>
      </c>
      <c r="F1142" s="276" t="s">
        <v>1480</v>
      </c>
      <c r="G1142" s="274"/>
      <c r="H1142" s="277">
        <v>3.2400000000000002</v>
      </c>
      <c r="I1142" s="278"/>
      <c r="J1142" s="274"/>
      <c r="K1142" s="274"/>
      <c r="L1142" s="279"/>
      <c r="M1142" s="280"/>
      <c r="N1142" s="281"/>
      <c r="O1142" s="281"/>
      <c r="P1142" s="281"/>
      <c r="Q1142" s="281"/>
      <c r="R1142" s="281"/>
      <c r="S1142" s="281"/>
      <c r="T1142" s="282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83" t="s">
        <v>198</v>
      </c>
      <c r="AU1142" s="283" t="s">
        <v>90</v>
      </c>
      <c r="AV1142" s="14" t="s">
        <v>90</v>
      </c>
      <c r="AW1142" s="14" t="s">
        <v>34</v>
      </c>
      <c r="AX1142" s="14" t="s">
        <v>79</v>
      </c>
      <c r="AY1142" s="283" t="s">
        <v>189</v>
      </c>
    </row>
    <row r="1143" s="13" customFormat="1">
      <c r="A1143" s="13"/>
      <c r="B1143" s="263"/>
      <c r="C1143" s="264"/>
      <c r="D1143" s="259" t="s">
        <v>198</v>
      </c>
      <c r="E1143" s="265" t="s">
        <v>1</v>
      </c>
      <c r="F1143" s="266" t="s">
        <v>332</v>
      </c>
      <c r="G1143" s="264"/>
      <c r="H1143" s="265" t="s">
        <v>1</v>
      </c>
      <c r="I1143" s="267"/>
      <c r="J1143" s="264"/>
      <c r="K1143" s="264"/>
      <c r="L1143" s="268"/>
      <c r="M1143" s="269"/>
      <c r="N1143" s="270"/>
      <c r="O1143" s="270"/>
      <c r="P1143" s="270"/>
      <c r="Q1143" s="270"/>
      <c r="R1143" s="270"/>
      <c r="S1143" s="270"/>
      <c r="T1143" s="271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72" t="s">
        <v>198</v>
      </c>
      <c r="AU1143" s="272" t="s">
        <v>90</v>
      </c>
      <c r="AV1143" s="13" t="s">
        <v>84</v>
      </c>
      <c r="AW1143" s="13" t="s">
        <v>34</v>
      </c>
      <c r="AX1143" s="13" t="s">
        <v>79</v>
      </c>
      <c r="AY1143" s="272" t="s">
        <v>189</v>
      </c>
    </row>
    <row r="1144" s="14" customFormat="1">
      <c r="A1144" s="14"/>
      <c r="B1144" s="273"/>
      <c r="C1144" s="274"/>
      <c r="D1144" s="259" t="s">
        <v>198</v>
      </c>
      <c r="E1144" s="275" t="s">
        <v>1</v>
      </c>
      <c r="F1144" s="276" t="s">
        <v>333</v>
      </c>
      <c r="G1144" s="274"/>
      <c r="H1144" s="277">
        <v>12.4</v>
      </c>
      <c r="I1144" s="278"/>
      <c r="J1144" s="274"/>
      <c r="K1144" s="274"/>
      <c r="L1144" s="279"/>
      <c r="M1144" s="280"/>
      <c r="N1144" s="281"/>
      <c r="O1144" s="281"/>
      <c r="P1144" s="281"/>
      <c r="Q1144" s="281"/>
      <c r="R1144" s="281"/>
      <c r="S1144" s="281"/>
      <c r="T1144" s="282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83" t="s">
        <v>198</v>
      </c>
      <c r="AU1144" s="283" t="s">
        <v>90</v>
      </c>
      <c r="AV1144" s="14" t="s">
        <v>90</v>
      </c>
      <c r="AW1144" s="14" t="s">
        <v>34</v>
      </c>
      <c r="AX1144" s="14" t="s">
        <v>79</v>
      </c>
      <c r="AY1144" s="283" t="s">
        <v>189</v>
      </c>
    </row>
    <row r="1145" s="13" customFormat="1">
      <c r="A1145" s="13"/>
      <c r="B1145" s="263"/>
      <c r="C1145" s="264"/>
      <c r="D1145" s="259" t="s">
        <v>198</v>
      </c>
      <c r="E1145" s="265" t="s">
        <v>1</v>
      </c>
      <c r="F1145" s="266" t="s">
        <v>340</v>
      </c>
      <c r="G1145" s="264"/>
      <c r="H1145" s="265" t="s">
        <v>1</v>
      </c>
      <c r="I1145" s="267"/>
      <c r="J1145" s="264"/>
      <c r="K1145" s="264"/>
      <c r="L1145" s="268"/>
      <c r="M1145" s="269"/>
      <c r="N1145" s="270"/>
      <c r="O1145" s="270"/>
      <c r="P1145" s="270"/>
      <c r="Q1145" s="270"/>
      <c r="R1145" s="270"/>
      <c r="S1145" s="270"/>
      <c r="T1145" s="271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72" t="s">
        <v>198</v>
      </c>
      <c r="AU1145" s="272" t="s">
        <v>90</v>
      </c>
      <c r="AV1145" s="13" t="s">
        <v>84</v>
      </c>
      <c r="AW1145" s="13" t="s">
        <v>34</v>
      </c>
      <c r="AX1145" s="13" t="s">
        <v>79</v>
      </c>
      <c r="AY1145" s="272" t="s">
        <v>189</v>
      </c>
    </row>
    <row r="1146" s="14" customFormat="1">
      <c r="A1146" s="14"/>
      <c r="B1146" s="273"/>
      <c r="C1146" s="274"/>
      <c r="D1146" s="259" t="s">
        <v>198</v>
      </c>
      <c r="E1146" s="275" t="s">
        <v>1</v>
      </c>
      <c r="F1146" s="276" t="s">
        <v>341</v>
      </c>
      <c r="G1146" s="274"/>
      <c r="H1146" s="277">
        <v>17.199999999999999</v>
      </c>
      <c r="I1146" s="278"/>
      <c r="J1146" s="274"/>
      <c r="K1146" s="274"/>
      <c r="L1146" s="279"/>
      <c r="M1146" s="280"/>
      <c r="N1146" s="281"/>
      <c r="O1146" s="281"/>
      <c r="P1146" s="281"/>
      <c r="Q1146" s="281"/>
      <c r="R1146" s="281"/>
      <c r="S1146" s="281"/>
      <c r="T1146" s="282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83" t="s">
        <v>198</v>
      </c>
      <c r="AU1146" s="283" t="s">
        <v>90</v>
      </c>
      <c r="AV1146" s="14" t="s">
        <v>90</v>
      </c>
      <c r="AW1146" s="14" t="s">
        <v>34</v>
      </c>
      <c r="AX1146" s="14" t="s">
        <v>79</v>
      </c>
      <c r="AY1146" s="283" t="s">
        <v>189</v>
      </c>
    </row>
    <row r="1147" s="13" customFormat="1">
      <c r="A1147" s="13"/>
      <c r="B1147" s="263"/>
      <c r="C1147" s="264"/>
      <c r="D1147" s="259" t="s">
        <v>198</v>
      </c>
      <c r="E1147" s="265" t="s">
        <v>1</v>
      </c>
      <c r="F1147" s="266" t="s">
        <v>342</v>
      </c>
      <c r="G1147" s="264"/>
      <c r="H1147" s="265" t="s">
        <v>1</v>
      </c>
      <c r="I1147" s="267"/>
      <c r="J1147" s="264"/>
      <c r="K1147" s="264"/>
      <c r="L1147" s="268"/>
      <c r="M1147" s="269"/>
      <c r="N1147" s="270"/>
      <c r="O1147" s="270"/>
      <c r="P1147" s="270"/>
      <c r="Q1147" s="270"/>
      <c r="R1147" s="270"/>
      <c r="S1147" s="270"/>
      <c r="T1147" s="271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72" t="s">
        <v>198</v>
      </c>
      <c r="AU1147" s="272" t="s">
        <v>90</v>
      </c>
      <c r="AV1147" s="13" t="s">
        <v>84</v>
      </c>
      <c r="AW1147" s="13" t="s">
        <v>34</v>
      </c>
      <c r="AX1147" s="13" t="s">
        <v>79</v>
      </c>
      <c r="AY1147" s="272" t="s">
        <v>189</v>
      </c>
    </row>
    <row r="1148" s="14" customFormat="1">
      <c r="A1148" s="14"/>
      <c r="B1148" s="273"/>
      <c r="C1148" s="274"/>
      <c r="D1148" s="259" t="s">
        <v>198</v>
      </c>
      <c r="E1148" s="275" t="s">
        <v>1</v>
      </c>
      <c r="F1148" s="276" t="s">
        <v>343</v>
      </c>
      <c r="G1148" s="274"/>
      <c r="H1148" s="277">
        <v>5.2999999999999998</v>
      </c>
      <c r="I1148" s="278"/>
      <c r="J1148" s="274"/>
      <c r="K1148" s="274"/>
      <c r="L1148" s="279"/>
      <c r="M1148" s="280"/>
      <c r="N1148" s="281"/>
      <c r="O1148" s="281"/>
      <c r="P1148" s="281"/>
      <c r="Q1148" s="281"/>
      <c r="R1148" s="281"/>
      <c r="S1148" s="281"/>
      <c r="T1148" s="282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83" t="s">
        <v>198</v>
      </c>
      <c r="AU1148" s="283" t="s">
        <v>90</v>
      </c>
      <c r="AV1148" s="14" t="s">
        <v>90</v>
      </c>
      <c r="AW1148" s="14" t="s">
        <v>34</v>
      </c>
      <c r="AX1148" s="14" t="s">
        <v>79</v>
      </c>
      <c r="AY1148" s="283" t="s">
        <v>189</v>
      </c>
    </row>
    <row r="1149" s="15" customFormat="1">
      <c r="A1149" s="15"/>
      <c r="B1149" s="284"/>
      <c r="C1149" s="285"/>
      <c r="D1149" s="259" t="s">
        <v>198</v>
      </c>
      <c r="E1149" s="286" t="s">
        <v>86</v>
      </c>
      <c r="F1149" s="287" t="s">
        <v>201</v>
      </c>
      <c r="G1149" s="285"/>
      <c r="H1149" s="288">
        <v>74.040000000000006</v>
      </c>
      <c r="I1149" s="289"/>
      <c r="J1149" s="285"/>
      <c r="K1149" s="285"/>
      <c r="L1149" s="290"/>
      <c r="M1149" s="291"/>
      <c r="N1149" s="292"/>
      <c r="O1149" s="292"/>
      <c r="P1149" s="292"/>
      <c r="Q1149" s="292"/>
      <c r="R1149" s="292"/>
      <c r="S1149" s="292"/>
      <c r="T1149" s="293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94" t="s">
        <v>198</v>
      </c>
      <c r="AU1149" s="294" t="s">
        <v>90</v>
      </c>
      <c r="AV1149" s="15" t="s">
        <v>194</v>
      </c>
      <c r="AW1149" s="15" t="s">
        <v>34</v>
      </c>
      <c r="AX1149" s="15" t="s">
        <v>84</v>
      </c>
      <c r="AY1149" s="294" t="s">
        <v>189</v>
      </c>
    </row>
    <row r="1150" s="2" customFormat="1" ht="21.75" customHeight="1">
      <c r="A1150" s="39"/>
      <c r="B1150" s="40"/>
      <c r="C1150" s="295" t="s">
        <v>1487</v>
      </c>
      <c r="D1150" s="295" t="s">
        <v>242</v>
      </c>
      <c r="E1150" s="296" t="s">
        <v>1488</v>
      </c>
      <c r="F1150" s="297" t="s">
        <v>1489</v>
      </c>
      <c r="G1150" s="298" t="s">
        <v>88</v>
      </c>
      <c r="H1150" s="299">
        <v>81.444000000000003</v>
      </c>
      <c r="I1150" s="300"/>
      <c r="J1150" s="301">
        <f>ROUND(I1150*H1150,2)</f>
        <v>0</v>
      </c>
      <c r="K1150" s="302"/>
      <c r="L1150" s="303"/>
      <c r="M1150" s="304" t="s">
        <v>1</v>
      </c>
      <c r="N1150" s="305" t="s">
        <v>44</v>
      </c>
      <c r="O1150" s="92"/>
      <c r="P1150" s="255">
        <f>O1150*H1150</f>
        <v>0</v>
      </c>
      <c r="Q1150" s="255">
        <v>0.019199999999999998</v>
      </c>
      <c r="R1150" s="255">
        <f>Q1150*H1150</f>
        <v>1.5637247999999999</v>
      </c>
      <c r="S1150" s="255">
        <v>0</v>
      </c>
      <c r="T1150" s="256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57" t="s">
        <v>453</v>
      </c>
      <c r="AT1150" s="257" t="s">
        <v>242</v>
      </c>
      <c r="AU1150" s="257" t="s">
        <v>90</v>
      </c>
      <c r="AY1150" s="18" t="s">
        <v>189</v>
      </c>
      <c r="BE1150" s="258">
        <f>IF(N1150="základní",J1150,0)</f>
        <v>0</v>
      </c>
      <c r="BF1150" s="258">
        <f>IF(N1150="snížená",J1150,0)</f>
        <v>0</v>
      </c>
      <c r="BG1150" s="258">
        <f>IF(N1150="zákl. přenesená",J1150,0)</f>
        <v>0</v>
      </c>
      <c r="BH1150" s="258">
        <f>IF(N1150="sníž. přenesená",J1150,0)</f>
        <v>0</v>
      </c>
      <c r="BI1150" s="258">
        <f>IF(N1150="nulová",J1150,0)</f>
        <v>0</v>
      </c>
      <c r="BJ1150" s="18" t="s">
        <v>84</v>
      </c>
      <c r="BK1150" s="258">
        <f>ROUND(I1150*H1150,2)</f>
        <v>0</v>
      </c>
      <c r="BL1150" s="18" t="s">
        <v>294</v>
      </c>
      <c r="BM1150" s="257" t="s">
        <v>1490</v>
      </c>
    </row>
    <row r="1151" s="2" customFormat="1">
      <c r="A1151" s="39"/>
      <c r="B1151" s="40"/>
      <c r="C1151" s="41"/>
      <c r="D1151" s="259" t="s">
        <v>196</v>
      </c>
      <c r="E1151" s="41"/>
      <c r="F1151" s="260" t="s">
        <v>1489</v>
      </c>
      <c r="G1151" s="41"/>
      <c r="H1151" s="41"/>
      <c r="I1151" s="140"/>
      <c r="J1151" s="41"/>
      <c r="K1151" s="41"/>
      <c r="L1151" s="45"/>
      <c r="M1151" s="261"/>
      <c r="N1151" s="262"/>
      <c r="O1151" s="92"/>
      <c r="P1151" s="92"/>
      <c r="Q1151" s="92"/>
      <c r="R1151" s="92"/>
      <c r="S1151" s="92"/>
      <c r="T1151" s="93"/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T1151" s="18" t="s">
        <v>196</v>
      </c>
      <c r="AU1151" s="18" t="s">
        <v>90</v>
      </c>
    </row>
    <row r="1152" s="14" customFormat="1">
      <c r="A1152" s="14"/>
      <c r="B1152" s="273"/>
      <c r="C1152" s="274"/>
      <c r="D1152" s="259" t="s">
        <v>198</v>
      </c>
      <c r="E1152" s="275" t="s">
        <v>1</v>
      </c>
      <c r="F1152" s="276" t="s">
        <v>86</v>
      </c>
      <c r="G1152" s="274"/>
      <c r="H1152" s="277">
        <v>74.040000000000006</v>
      </c>
      <c r="I1152" s="278"/>
      <c r="J1152" s="274"/>
      <c r="K1152" s="274"/>
      <c r="L1152" s="279"/>
      <c r="M1152" s="280"/>
      <c r="N1152" s="281"/>
      <c r="O1152" s="281"/>
      <c r="P1152" s="281"/>
      <c r="Q1152" s="281"/>
      <c r="R1152" s="281"/>
      <c r="S1152" s="281"/>
      <c r="T1152" s="282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83" t="s">
        <v>198</v>
      </c>
      <c r="AU1152" s="283" t="s">
        <v>90</v>
      </c>
      <c r="AV1152" s="14" t="s">
        <v>90</v>
      </c>
      <c r="AW1152" s="14" t="s">
        <v>34</v>
      </c>
      <c r="AX1152" s="14" t="s">
        <v>79</v>
      </c>
      <c r="AY1152" s="283" t="s">
        <v>189</v>
      </c>
    </row>
    <row r="1153" s="15" customFormat="1">
      <c r="A1153" s="15"/>
      <c r="B1153" s="284"/>
      <c r="C1153" s="285"/>
      <c r="D1153" s="259" t="s">
        <v>198</v>
      </c>
      <c r="E1153" s="286" t="s">
        <v>1</v>
      </c>
      <c r="F1153" s="287" t="s">
        <v>201</v>
      </c>
      <c r="G1153" s="285"/>
      <c r="H1153" s="288">
        <v>74.040000000000006</v>
      </c>
      <c r="I1153" s="289"/>
      <c r="J1153" s="285"/>
      <c r="K1153" s="285"/>
      <c r="L1153" s="290"/>
      <c r="M1153" s="291"/>
      <c r="N1153" s="292"/>
      <c r="O1153" s="292"/>
      <c r="P1153" s="292"/>
      <c r="Q1153" s="292"/>
      <c r="R1153" s="292"/>
      <c r="S1153" s="292"/>
      <c r="T1153" s="293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94" t="s">
        <v>198</v>
      </c>
      <c r="AU1153" s="294" t="s">
        <v>90</v>
      </c>
      <c r="AV1153" s="15" t="s">
        <v>194</v>
      </c>
      <c r="AW1153" s="15" t="s">
        <v>34</v>
      </c>
      <c r="AX1153" s="15" t="s">
        <v>84</v>
      </c>
      <c r="AY1153" s="294" t="s">
        <v>189</v>
      </c>
    </row>
    <row r="1154" s="14" customFormat="1">
      <c r="A1154" s="14"/>
      <c r="B1154" s="273"/>
      <c r="C1154" s="274"/>
      <c r="D1154" s="259" t="s">
        <v>198</v>
      </c>
      <c r="E1154" s="274"/>
      <c r="F1154" s="276" t="s">
        <v>1491</v>
      </c>
      <c r="G1154" s="274"/>
      <c r="H1154" s="277">
        <v>81.444000000000003</v>
      </c>
      <c r="I1154" s="278"/>
      <c r="J1154" s="274"/>
      <c r="K1154" s="274"/>
      <c r="L1154" s="279"/>
      <c r="M1154" s="280"/>
      <c r="N1154" s="281"/>
      <c r="O1154" s="281"/>
      <c r="P1154" s="281"/>
      <c r="Q1154" s="281"/>
      <c r="R1154" s="281"/>
      <c r="S1154" s="281"/>
      <c r="T1154" s="282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83" t="s">
        <v>198</v>
      </c>
      <c r="AU1154" s="283" t="s">
        <v>90</v>
      </c>
      <c r="AV1154" s="14" t="s">
        <v>90</v>
      </c>
      <c r="AW1154" s="14" t="s">
        <v>4</v>
      </c>
      <c r="AX1154" s="14" t="s">
        <v>84</v>
      </c>
      <c r="AY1154" s="283" t="s">
        <v>189</v>
      </c>
    </row>
    <row r="1155" s="2" customFormat="1" ht="16.5" customHeight="1">
      <c r="A1155" s="39"/>
      <c r="B1155" s="40"/>
      <c r="C1155" s="245" t="s">
        <v>1492</v>
      </c>
      <c r="D1155" s="245" t="s">
        <v>191</v>
      </c>
      <c r="E1155" s="246" t="s">
        <v>1493</v>
      </c>
      <c r="F1155" s="247" t="s">
        <v>1494</v>
      </c>
      <c r="G1155" s="248" t="s">
        <v>88</v>
      </c>
      <c r="H1155" s="249">
        <v>74.040000000000006</v>
      </c>
      <c r="I1155" s="250"/>
      <c r="J1155" s="251">
        <f>ROUND(I1155*H1155,2)</f>
        <v>0</v>
      </c>
      <c r="K1155" s="252"/>
      <c r="L1155" s="45"/>
      <c r="M1155" s="253" t="s">
        <v>1</v>
      </c>
      <c r="N1155" s="254" t="s">
        <v>44</v>
      </c>
      <c r="O1155" s="92"/>
      <c r="P1155" s="255">
        <f>O1155*H1155</f>
        <v>0</v>
      </c>
      <c r="Q1155" s="255">
        <v>0.00029999999999999997</v>
      </c>
      <c r="R1155" s="255">
        <f>Q1155*H1155</f>
        <v>0.022211999999999999</v>
      </c>
      <c r="S1155" s="255">
        <v>0</v>
      </c>
      <c r="T1155" s="256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57" t="s">
        <v>294</v>
      </c>
      <c r="AT1155" s="257" t="s">
        <v>191</v>
      </c>
      <c r="AU1155" s="257" t="s">
        <v>90</v>
      </c>
      <c r="AY1155" s="18" t="s">
        <v>189</v>
      </c>
      <c r="BE1155" s="258">
        <f>IF(N1155="základní",J1155,0)</f>
        <v>0</v>
      </c>
      <c r="BF1155" s="258">
        <f>IF(N1155="snížená",J1155,0)</f>
        <v>0</v>
      </c>
      <c r="BG1155" s="258">
        <f>IF(N1155="zákl. přenesená",J1155,0)</f>
        <v>0</v>
      </c>
      <c r="BH1155" s="258">
        <f>IF(N1155="sníž. přenesená",J1155,0)</f>
        <v>0</v>
      </c>
      <c r="BI1155" s="258">
        <f>IF(N1155="nulová",J1155,0)</f>
        <v>0</v>
      </c>
      <c r="BJ1155" s="18" t="s">
        <v>84</v>
      </c>
      <c r="BK1155" s="258">
        <f>ROUND(I1155*H1155,2)</f>
        <v>0</v>
      </c>
      <c r="BL1155" s="18" t="s">
        <v>294</v>
      </c>
      <c r="BM1155" s="257" t="s">
        <v>1495</v>
      </c>
    </row>
    <row r="1156" s="2" customFormat="1">
      <c r="A1156" s="39"/>
      <c r="B1156" s="40"/>
      <c r="C1156" s="41"/>
      <c r="D1156" s="259" t="s">
        <v>196</v>
      </c>
      <c r="E1156" s="41"/>
      <c r="F1156" s="260" t="s">
        <v>1496</v>
      </c>
      <c r="G1156" s="41"/>
      <c r="H1156" s="41"/>
      <c r="I1156" s="140"/>
      <c r="J1156" s="41"/>
      <c r="K1156" s="41"/>
      <c r="L1156" s="45"/>
      <c r="M1156" s="261"/>
      <c r="N1156" s="262"/>
      <c r="O1156" s="92"/>
      <c r="P1156" s="92"/>
      <c r="Q1156" s="92"/>
      <c r="R1156" s="92"/>
      <c r="S1156" s="92"/>
      <c r="T1156" s="93"/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T1156" s="18" t="s">
        <v>196</v>
      </c>
      <c r="AU1156" s="18" t="s">
        <v>90</v>
      </c>
    </row>
    <row r="1157" s="14" customFormat="1">
      <c r="A1157" s="14"/>
      <c r="B1157" s="273"/>
      <c r="C1157" s="274"/>
      <c r="D1157" s="259" t="s">
        <v>198</v>
      </c>
      <c r="E1157" s="275" t="s">
        <v>1</v>
      </c>
      <c r="F1157" s="276" t="s">
        <v>86</v>
      </c>
      <c r="G1157" s="274"/>
      <c r="H1157" s="277">
        <v>74.040000000000006</v>
      </c>
      <c r="I1157" s="278"/>
      <c r="J1157" s="274"/>
      <c r="K1157" s="274"/>
      <c r="L1157" s="279"/>
      <c r="M1157" s="280"/>
      <c r="N1157" s="281"/>
      <c r="O1157" s="281"/>
      <c r="P1157" s="281"/>
      <c r="Q1157" s="281"/>
      <c r="R1157" s="281"/>
      <c r="S1157" s="281"/>
      <c r="T1157" s="282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83" t="s">
        <v>198</v>
      </c>
      <c r="AU1157" s="283" t="s">
        <v>90</v>
      </c>
      <c r="AV1157" s="14" t="s">
        <v>90</v>
      </c>
      <c r="AW1157" s="14" t="s">
        <v>34</v>
      </c>
      <c r="AX1157" s="14" t="s">
        <v>79</v>
      </c>
      <c r="AY1157" s="283" t="s">
        <v>189</v>
      </c>
    </row>
    <row r="1158" s="15" customFormat="1">
      <c r="A1158" s="15"/>
      <c r="B1158" s="284"/>
      <c r="C1158" s="285"/>
      <c r="D1158" s="259" t="s">
        <v>198</v>
      </c>
      <c r="E1158" s="286" t="s">
        <v>1</v>
      </c>
      <c r="F1158" s="287" t="s">
        <v>201</v>
      </c>
      <c r="G1158" s="285"/>
      <c r="H1158" s="288">
        <v>74.040000000000006</v>
      </c>
      <c r="I1158" s="289"/>
      <c r="J1158" s="285"/>
      <c r="K1158" s="285"/>
      <c r="L1158" s="290"/>
      <c r="M1158" s="291"/>
      <c r="N1158" s="292"/>
      <c r="O1158" s="292"/>
      <c r="P1158" s="292"/>
      <c r="Q1158" s="292"/>
      <c r="R1158" s="292"/>
      <c r="S1158" s="292"/>
      <c r="T1158" s="293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94" t="s">
        <v>198</v>
      </c>
      <c r="AU1158" s="294" t="s">
        <v>90</v>
      </c>
      <c r="AV1158" s="15" t="s">
        <v>194</v>
      </c>
      <c r="AW1158" s="15" t="s">
        <v>34</v>
      </c>
      <c r="AX1158" s="15" t="s">
        <v>84</v>
      </c>
      <c r="AY1158" s="294" t="s">
        <v>189</v>
      </c>
    </row>
    <row r="1159" s="2" customFormat="1" ht="16.5" customHeight="1">
      <c r="A1159" s="39"/>
      <c r="B1159" s="40"/>
      <c r="C1159" s="245" t="s">
        <v>1497</v>
      </c>
      <c r="D1159" s="245" t="s">
        <v>191</v>
      </c>
      <c r="E1159" s="246" t="s">
        <v>1498</v>
      </c>
      <c r="F1159" s="247" t="s">
        <v>1499</v>
      </c>
      <c r="G1159" s="248" t="s">
        <v>418</v>
      </c>
      <c r="H1159" s="249">
        <v>76.983000000000004</v>
      </c>
      <c r="I1159" s="250"/>
      <c r="J1159" s="251">
        <f>ROUND(I1159*H1159,2)</f>
        <v>0</v>
      </c>
      <c r="K1159" s="252"/>
      <c r="L1159" s="45"/>
      <c r="M1159" s="253" t="s">
        <v>1</v>
      </c>
      <c r="N1159" s="254" t="s">
        <v>44</v>
      </c>
      <c r="O1159" s="92"/>
      <c r="P1159" s="255">
        <f>O1159*H1159</f>
        <v>0</v>
      </c>
      <c r="Q1159" s="255">
        <v>3.0000000000000001E-05</v>
      </c>
      <c r="R1159" s="255">
        <f>Q1159*H1159</f>
        <v>0.00230949</v>
      </c>
      <c r="S1159" s="255">
        <v>0</v>
      </c>
      <c r="T1159" s="256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57" t="s">
        <v>294</v>
      </c>
      <c r="AT1159" s="257" t="s">
        <v>191</v>
      </c>
      <c r="AU1159" s="257" t="s">
        <v>90</v>
      </c>
      <c r="AY1159" s="18" t="s">
        <v>189</v>
      </c>
      <c r="BE1159" s="258">
        <f>IF(N1159="základní",J1159,0)</f>
        <v>0</v>
      </c>
      <c r="BF1159" s="258">
        <f>IF(N1159="snížená",J1159,0)</f>
        <v>0</v>
      </c>
      <c r="BG1159" s="258">
        <f>IF(N1159="zákl. přenesená",J1159,0)</f>
        <v>0</v>
      </c>
      <c r="BH1159" s="258">
        <f>IF(N1159="sníž. přenesená",J1159,0)</f>
        <v>0</v>
      </c>
      <c r="BI1159" s="258">
        <f>IF(N1159="nulová",J1159,0)</f>
        <v>0</v>
      </c>
      <c r="BJ1159" s="18" t="s">
        <v>84</v>
      </c>
      <c r="BK1159" s="258">
        <f>ROUND(I1159*H1159,2)</f>
        <v>0</v>
      </c>
      <c r="BL1159" s="18" t="s">
        <v>294</v>
      </c>
      <c r="BM1159" s="257" t="s">
        <v>1500</v>
      </c>
    </row>
    <row r="1160" s="2" customFormat="1">
      <c r="A1160" s="39"/>
      <c r="B1160" s="40"/>
      <c r="C1160" s="41"/>
      <c r="D1160" s="259" t="s">
        <v>196</v>
      </c>
      <c r="E1160" s="41"/>
      <c r="F1160" s="260" t="s">
        <v>1501</v>
      </c>
      <c r="G1160" s="41"/>
      <c r="H1160" s="41"/>
      <c r="I1160" s="140"/>
      <c r="J1160" s="41"/>
      <c r="K1160" s="41"/>
      <c r="L1160" s="45"/>
      <c r="M1160" s="261"/>
      <c r="N1160" s="262"/>
      <c r="O1160" s="92"/>
      <c r="P1160" s="92"/>
      <c r="Q1160" s="92"/>
      <c r="R1160" s="92"/>
      <c r="S1160" s="92"/>
      <c r="T1160" s="93"/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T1160" s="18" t="s">
        <v>196</v>
      </c>
      <c r="AU1160" s="18" t="s">
        <v>90</v>
      </c>
    </row>
    <row r="1161" s="14" customFormat="1">
      <c r="A1161" s="14"/>
      <c r="B1161" s="273"/>
      <c r="C1161" s="274"/>
      <c r="D1161" s="259" t="s">
        <v>198</v>
      </c>
      <c r="E1161" s="275" t="s">
        <v>1</v>
      </c>
      <c r="F1161" s="276" t="s">
        <v>1502</v>
      </c>
      <c r="G1161" s="274"/>
      <c r="H1161" s="277">
        <v>76.983000000000004</v>
      </c>
      <c r="I1161" s="278"/>
      <c r="J1161" s="274"/>
      <c r="K1161" s="274"/>
      <c r="L1161" s="279"/>
      <c r="M1161" s="280"/>
      <c r="N1161" s="281"/>
      <c r="O1161" s="281"/>
      <c r="P1161" s="281"/>
      <c r="Q1161" s="281"/>
      <c r="R1161" s="281"/>
      <c r="S1161" s="281"/>
      <c r="T1161" s="282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83" t="s">
        <v>198</v>
      </c>
      <c r="AU1161" s="283" t="s">
        <v>90</v>
      </c>
      <c r="AV1161" s="14" t="s">
        <v>90</v>
      </c>
      <c r="AW1161" s="14" t="s">
        <v>34</v>
      </c>
      <c r="AX1161" s="14" t="s">
        <v>79</v>
      </c>
      <c r="AY1161" s="283" t="s">
        <v>189</v>
      </c>
    </row>
    <row r="1162" s="15" customFormat="1">
      <c r="A1162" s="15"/>
      <c r="B1162" s="284"/>
      <c r="C1162" s="285"/>
      <c r="D1162" s="259" t="s">
        <v>198</v>
      </c>
      <c r="E1162" s="286" t="s">
        <v>1</v>
      </c>
      <c r="F1162" s="287" t="s">
        <v>201</v>
      </c>
      <c r="G1162" s="285"/>
      <c r="H1162" s="288">
        <v>76.983000000000004</v>
      </c>
      <c r="I1162" s="289"/>
      <c r="J1162" s="285"/>
      <c r="K1162" s="285"/>
      <c r="L1162" s="290"/>
      <c r="M1162" s="291"/>
      <c r="N1162" s="292"/>
      <c r="O1162" s="292"/>
      <c r="P1162" s="292"/>
      <c r="Q1162" s="292"/>
      <c r="R1162" s="292"/>
      <c r="S1162" s="292"/>
      <c r="T1162" s="293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94" t="s">
        <v>198</v>
      </c>
      <c r="AU1162" s="294" t="s">
        <v>90</v>
      </c>
      <c r="AV1162" s="15" t="s">
        <v>194</v>
      </c>
      <c r="AW1162" s="15" t="s">
        <v>34</v>
      </c>
      <c r="AX1162" s="15" t="s">
        <v>84</v>
      </c>
      <c r="AY1162" s="294" t="s">
        <v>189</v>
      </c>
    </row>
    <row r="1163" s="2" customFormat="1" ht="21.75" customHeight="1">
      <c r="A1163" s="39"/>
      <c r="B1163" s="40"/>
      <c r="C1163" s="245" t="s">
        <v>1503</v>
      </c>
      <c r="D1163" s="245" t="s">
        <v>191</v>
      </c>
      <c r="E1163" s="246" t="s">
        <v>1504</v>
      </c>
      <c r="F1163" s="247" t="s">
        <v>1505</v>
      </c>
      <c r="G1163" s="248" t="s">
        <v>827</v>
      </c>
      <c r="H1163" s="307"/>
      <c r="I1163" s="250"/>
      <c r="J1163" s="251">
        <f>ROUND(I1163*H1163,2)</f>
        <v>0</v>
      </c>
      <c r="K1163" s="252"/>
      <c r="L1163" s="45"/>
      <c r="M1163" s="253" t="s">
        <v>1</v>
      </c>
      <c r="N1163" s="254" t="s">
        <v>44</v>
      </c>
      <c r="O1163" s="92"/>
      <c r="P1163" s="255">
        <f>O1163*H1163</f>
        <v>0</v>
      </c>
      <c r="Q1163" s="255">
        <v>0</v>
      </c>
      <c r="R1163" s="255">
        <f>Q1163*H1163</f>
        <v>0</v>
      </c>
      <c r="S1163" s="255">
        <v>0</v>
      </c>
      <c r="T1163" s="256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57" t="s">
        <v>294</v>
      </c>
      <c r="AT1163" s="257" t="s">
        <v>191</v>
      </c>
      <c r="AU1163" s="257" t="s">
        <v>90</v>
      </c>
      <c r="AY1163" s="18" t="s">
        <v>189</v>
      </c>
      <c r="BE1163" s="258">
        <f>IF(N1163="základní",J1163,0)</f>
        <v>0</v>
      </c>
      <c r="BF1163" s="258">
        <f>IF(N1163="snížená",J1163,0)</f>
        <v>0</v>
      </c>
      <c r="BG1163" s="258">
        <f>IF(N1163="zákl. přenesená",J1163,0)</f>
        <v>0</v>
      </c>
      <c r="BH1163" s="258">
        <f>IF(N1163="sníž. přenesená",J1163,0)</f>
        <v>0</v>
      </c>
      <c r="BI1163" s="258">
        <f>IF(N1163="nulová",J1163,0)</f>
        <v>0</v>
      </c>
      <c r="BJ1163" s="18" t="s">
        <v>84</v>
      </c>
      <c r="BK1163" s="258">
        <f>ROUND(I1163*H1163,2)</f>
        <v>0</v>
      </c>
      <c r="BL1163" s="18" t="s">
        <v>294</v>
      </c>
      <c r="BM1163" s="257" t="s">
        <v>1506</v>
      </c>
    </row>
    <row r="1164" s="2" customFormat="1">
      <c r="A1164" s="39"/>
      <c r="B1164" s="40"/>
      <c r="C1164" s="41"/>
      <c r="D1164" s="259" t="s">
        <v>196</v>
      </c>
      <c r="E1164" s="41"/>
      <c r="F1164" s="260" t="s">
        <v>1507</v>
      </c>
      <c r="G1164" s="41"/>
      <c r="H1164" s="41"/>
      <c r="I1164" s="140"/>
      <c r="J1164" s="41"/>
      <c r="K1164" s="41"/>
      <c r="L1164" s="45"/>
      <c r="M1164" s="261"/>
      <c r="N1164" s="262"/>
      <c r="O1164" s="92"/>
      <c r="P1164" s="92"/>
      <c r="Q1164" s="92"/>
      <c r="R1164" s="92"/>
      <c r="S1164" s="92"/>
      <c r="T1164" s="93"/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T1164" s="18" t="s">
        <v>196</v>
      </c>
      <c r="AU1164" s="18" t="s">
        <v>90</v>
      </c>
    </row>
    <row r="1165" s="12" customFormat="1" ht="22.8" customHeight="1">
      <c r="A1165" s="12"/>
      <c r="B1165" s="229"/>
      <c r="C1165" s="230"/>
      <c r="D1165" s="231" t="s">
        <v>78</v>
      </c>
      <c r="E1165" s="243" t="s">
        <v>1508</v>
      </c>
      <c r="F1165" s="243" t="s">
        <v>1509</v>
      </c>
      <c r="G1165" s="230"/>
      <c r="H1165" s="230"/>
      <c r="I1165" s="233"/>
      <c r="J1165" s="244">
        <f>BK1165</f>
        <v>0</v>
      </c>
      <c r="K1165" s="230"/>
      <c r="L1165" s="235"/>
      <c r="M1165" s="236"/>
      <c r="N1165" s="237"/>
      <c r="O1165" s="237"/>
      <c r="P1165" s="238">
        <f>SUM(P1166:P1267)</f>
        <v>0</v>
      </c>
      <c r="Q1165" s="237"/>
      <c r="R1165" s="238">
        <f>SUM(R1166:R1267)</f>
        <v>1.2148263199999998</v>
      </c>
      <c r="S1165" s="237"/>
      <c r="T1165" s="239">
        <f>SUM(T1166:T1267)</f>
        <v>0.5174700000000001</v>
      </c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R1165" s="240" t="s">
        <v>90</v>
      </c>
      <c r="AT1165" s="241" t="s">
        <v>78</v>
      </c>
      <c r="AU1165" s="241" t="s">
        <v>84</v>
      </c>
      <c r="AY1165" s="240" t="s">
        <v>189</v>
      </c>
      <c r="BK1165" s="242">
        <f>SUM(BK1166:BK1267)</f>
        <v>0</v>
      </c>
    </row>
    <row r="1166" s="2" customFormat="1" ht="21.75" customHeight="1">
      <c r="A1166" s="39"/>
      <c r="B1166" s="40"/>
      <c r="C1166" s="245" t="s">
        <v>1510</v>
      </c>
      <c r="D1166" s="245" t="s">
        <v>191</v>
      </c>
      <c r="E1166" s="246" t="s">
        <v>1511</v>
      </c>
      <c r="F1166" s="247" t="s">
        <v>1512</v>
      </c>
      <c r="G1166" s="248" t="s">
        <v>88</v>
      </c>
      <c r="H1166" s="249">
        <v>146.40000000000001</v>
      </c>
      <c r="I1166" s="250"/>
      <c r="J1166" s="251">
        <f>ROUND(I1166*H1166,2)</f>
        <v>0</v>
      </c>
      <c r="K1166" s="252"/>
      <c r="L1166" s="45"/>
      <c r="M1166" s="253" t="s">
        <v>1</v>
      </c>
      <c r="N1166" s="254" t="s">
        <v>44</v>
      </c>
      <c r="O1166" s="92"/>
      <c r="P1166" s="255">
        <f>O1166*H1166</f>
        <v>0</v>
      </c>
      <c r="Q1166" s="255">
        <v>0</v>
      </c>
      <c r="R1166" s="255">
        <f>Q1166*H1166</f>
        <v>0</v>
      </c>
      <c r="S1166" s="255">
        <v>0</v>
      </c>
      <c r="T1166" s="256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57" t="s">
        <v>294</v>
      </c>
      <c r="AT1166" s="257" t="s">
        <v>191</v>
      </c>
      <c r="AU1166" s="257" t="s">
        <v>90</v>
      </c>
      <c r="AY1166" s="18" t="s">
        <v>189</v>
      </c>
      <c r="BE1166" s="258">
        <f>IF(N1166="základní",J1166,0)</f>
        <v>0</v>
      </c>
      <c r="BF1166" s="258">
        <f>IF(N1166="snížená",J1166,0)</f>
        <v>0</v>
      </c>
      <c r="BG1166" s="258">
        <f>IF(N1166="zákl. přenesená",J1166,0)</f>
        <v>0</v>
      </c>
      <c r="BH1166" s="258">
        <f>IF(N1166="sníž. přenesená",J1166,0)</f>
        <v>0</v>
      </c>
      <c r="BI1166" s="258">
        <f>IF(N1166="nulová",J1166,0)</f>
        <v>0</v>
      </c>
      <c r="BJ1166" s="18" t="s">
        <v>84</v>
      </c>
      <c r="BK1166" s="258">
        <f>ROUND(I1166*H1166,2)</f>
        <v>0</v>
      </c>
      <c r="BL1166" s="18" t="s">
        <v>294</v>
      </c>
      <c r="BM1166" s="257" t="s">
        <v>1513</v>
      </c>
    </row>
    <row r="1167" s="2" customFormat="1">
      <c r="A1167" s="39"/>
      <c r="B1167" s="40"/>
      <c r="C1167" s="41"/>
      <c r="D1167" s="259" t="s">
        <v>196</v>
      </c>
      <c r="E1167" s="41"/>
      <c r="F1167" s="260" t="s">
        <v>1514</v>
      </c>
      <c r="G1167" s="41"/>
      <c r="H1167" s="41"/>
      <c r="I1167" s="140"/>
      <c r="J1167" s="41"/>
      <c r="K1167" s="41"/>
      <c r="L1167" s="45"/>
      <c r="M1167" s="261"/>
      <c r="N1167" s="262"/>
      <c r="O1167" s="92"/>
      <c r="P1167" s="92"/>
      <c r="Q1167" s="92"/>
      <c r="R1167" s="92"/>
      <c r="S1167" s="92"/>
      <c r="T1167" s="93"/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T1167" s="18" t="s">
        <v>196</v>
      </c>
      <c r="AU1167" s="18" t="s">
        <v>90</v>
      </c>
    </row>
    <row r="1168" s="14" customFormat="1">
      <c r="A1168" s="14"/>
      <c r="B1168" s="273"/>
      <c r="C1168" s="274"/>
      <c r="D1168" s="259" t="s">
        <v>198</v>
      </c>
      <c r="E1168" s="275" t="s">
        <v>1</v>
      </c>
      <c r="F1168" s="276" t="s">
        <v>117</v>
      </c>
      <c r="G1168" s="274"/>
      <c r="H1168" s="277">
        <v>146.40000000000001</v>
      </c>
      <c r="I1168" s="278"/>
      <c r="J1168" s="274"/>
      <c r="K1168" s="274"/>
      <c r="L1168" s="279"/>
      <c r="M1168" s="280"/>
      <c r="N1168" s="281"/>
      <c r="O1168" s="281"/>
      <c r="P1168" s="281"/>
      <c r="Q1168" s="281"/>
      <c r="R1168" s="281"/>
      <c r="S1168" s="281"/>
      <c r="T1168" s="282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83" t="s">
        <v>198</v>
      </c>
      <c r="AU1168" s="283" t="s">
        <v>90</v>
      </c>
      <c r="AV1168" s="14" t="s">
        <v>90</v>
      </c>
      <c r="AW1168" s="14" t="s">
        <v>34</v>
      </c>
      <c r="AX1168" s="14" t="s">
        <v>79</v>
      </c>
      <c r="AY1168" s="283" t="s">
        <v>189</v>
      </c>
    </row>
    <row r="1169" s="15" customFormat="1">
      <c r="A1169" s="15"/>
      <c r="B1169" s="284"/>
      <c r="C1169" s="285"/>
      <c r="D1169" s="259" t="s">
        <v>198</v>
      </c>
      <c r="E1169" s="286" t="s">
        <v>1</v>
      </c>
      <c r="F1169" s="287" t="s">
        <v>201</v>
      </c>
      <c r="G1169" s="285"/>
      <c r="H1169" s="288">
        <v>146.40000000000001</v>
      </c>
      <c r="I1169" s="289"/>
      <c r="J1169" s="285"/>
      <c r="K1169" s="285"/>
      <c r="L1169" s="290"/>
      <c r="M1169" s="291"/>
      <c r="N1169" s="292"/>
      <c r="O1169" s="292"/>
      <c r="P1169" s="292"/>
      <c r="Q1169" s="292"/>
      <c r="R1169" s="292"/>
      <c r="S1169" s="292"/>
      <c r="T1169" s="293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94" t="s">
        <v>198</v>
      </c>
      <c r="AU1169" s="294" t="s">
        <v>90</v>
      </c>
      <c r="AV1169" s="15" t="s">
        <v>194</v>
      </c>
      <c r="AW1169" s="15" t="s">
        <v>34</v>
      </c>
      <c r="AX1169" s="15" t="s">
        <v>84</v>
      </c>
      <c r="AY1169" s="294" t="s">
        <v>189</v>
      </c>
    </row>
    <row r="1170" s="2" customFormat="1" ht="16.5" customHeight="1">
      <c r="A1170" s="39"/>
      <c r="B1170" s="40"/>
      <c r="C1170" s="245" t="s">
        <v>1515</v>
      </c>
      <c r="D1170" s="245" t="s">
        <v>191</v>
      </c>
      <c r="E1170" s="246" t="s">
        <v>1516</v>
      </c>
      <c r="F1170" s="247" t="s">
        <v>1517</v>
      </c>
      <c r="G1170" s="248" t="s">
        <v>88</v>
      </c>
      <c r="H1170" s="249">
        <v>146.40000000000001</v>
      </c>
      <c r="I1170" s="250"/>
      <c r="J1170" s="251">
        <f>ROUND(I1170*H1170,2)</f>
        <v>0</v>
      </c>
      <c r="K1170" s="252"/>
      <c r="L1170" s="45"/>
      <c r="M1170" s="253" t="s">
        <v>1</v>
      </c>
      <c r="N1170" s="254" t="s">
        <v>44</v>
      </c>
      <c r="O1170" s="92"/>
      <c r="P1170" s="255">
        <f>O1170*H1170</f>
        <v>0</v>
      </c>
      <c r="Q1170" s="255">
        <v>0</v>
      </c>
      <c r="R1170" s="255">
        <f>Q1170*H1170</f>
        <v>0</v>
      </c>
      <c r="S1170" s="255">
        <v>0</v>
      </c>
      <c r="T1170" s="256">
        <f>S1170*H1170</f>
        <v>0</v>
      </c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R1170" s="257" t="s">
        <v>294</v>
      </c>
      <c r="AT1170" s="257" t="s">
        <v>191</v>
      </c>
      <c r="AU1170" s="257" t="s">
        <v>90</v>
      </c>
      <c r="AY1170" s="18" t="s">
        <v>189</v>
      </c>
      <c r="BE1170" s="258">
        <f>IF(N1170="základní",J1170,0)</f>
        <v>0</v>
      </c>
      <c r="BF1170" s="258">
        <f>IF(N1170="snížená",J1170,0)</f>
        <v>0</v>
      </c>
      <c r="BG1170" s="258">
        <f>IF(N1170="zákl. přenesená",J1170,0)</f>
        <v>0</v>
      </c>
      <c r="BH1170" s="258">
        <f>IF(N1170="sníž. přenesená",J1170,0)</f>
        <v>0</v>
      </c>
      <c r="BI1170" s="258">
        <f>IF(N1170="nulová",J1170,0)</f>
        <v>0</v>
      </c>
      <c r="BJ1170" s="18" t="s">
        <v>84</v>
      </c>
      <c r="BK1170" s="258">
        <f>ROUND(I1170*H1170,2)</f>
        <v>0</v>
      </c>
      <c r="BL1170" s="18" t="s">
        <v>294</v>
      </c>
      <c r="BM1170" s="257" t="s">
        <v>1518</v>
      </c>
    </row>
    <row r="1171" s="2" customFormat="1">
      <c r="A1171" s="39"/>
      <c r="B1171" s="40"/>
      <c r="C1171" s="41"/>
      <c r="D1171" s="259" t="s">
        <v>196</v>
      </c>
      <c r="E1171" s="41"/>
      <c r="F1171" s="260" t="s">
        <v>1519</v>
      </c>
      <c r="G1171" s="41"/>
      <c r="H1171" s="41"/>
      <c r="I1171" s="140"/>
      <c r="J1171" s="41"/>
      <c r="K1171" s="41"/>
      <c r="L1171" s="45"/>
      <c r="M1171" s="261"/>
      <c r="N1171" s="262"/>
      <c r="O1171" s="92"/>
      <c r="P1171" s="92"/>
      <c r="Q1171" s="92"/>
      <c r="R1171" s="92"/>
      <c r="S1171" s="92"/>
      <c r="T1171" s="93"/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T1171" s="18" t="s">
        <v>196</v>
      </c>
      <c r="AU1171" s="18" t="s">
        <v>90</v>
      </c>
    </row>
    <row r="1172" s="14" customFormat="1">
      <c r="A1172" s="14"/>
      <c r="B1172" s="273"/>
      <c r="C1172" s="274"/>
      <c r="D1172" s="259" t="s">
        <v>198</v>
      </c>
      <c r="E1172" s="275" t="s">
        <v>1</v>
      </c>
      <c r="F1172" s="276" t="s">
        <v>117</v>
      </c>
      <c r="G1172" s="274"/>
      <c r="H1172" s="277">
        <v>146.40000000000001</v>
      </c>
      <c r="I1172" s="278"/>
      <c r="J1172" s="274"/>
      <c r="K1172" s="274"/>
      <c r="L1172" s="279"/>
      <c r="M1172" s="280"/>
      <c r="N1172" s="281"/>
      <c r="O1172" s="281"/>
      <c r="P1172" s="281"/>
      <c r="Q1172" s="281"/>
      <c r="R1172" s="281"/>
      <c r="S1172" s="281"/>
      <c r="T1172" s="282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83" t="s">
        <v>198</v>
      </c>
      <c r="AU1172" s="283" t="s">
        <v>90</v>
      </c>
      <c r="AV1172" s="14" t="s">
        <v>90</v>
      </c>
      <c r="AW1172" s="14" t="s">
        <v>34</v>
      </c>
      <c r="AX1172" s="14" t="s">
        <v>79</v>
      </c>
      <c r="AY1172" s="283" t="s">
        <v>189</v>
      </c>
    </row>
    <row r="1173" s="15" customFormat="1">
      <c r="A1173" s="15"/>
      <c r="B1173" s="284"/>
      <c r="C1173" s="285"/>
      <c r="D1173" s="259" t="s">
        <v>198</v>
      </c>
      <c r="E1173" s="286" t="s">
        <v>1</v>
      </c>
      <c r="F1173" s="287" t="s">
        <v>201</v>
      </c>
      <c r="G1173" s="285"/>
      <c r="H1173" s="288">
        <v>146.40000000000001</v>
      </c>
      <c r="I1173" s="289"/>
      <c r="J1173" s="285"/>
      <c r="K1173" s="285"/>
      <c r="L1173" s="290"/>
      <c r="M1173" s="291"/>
      <c r="N1173" s="292"/>
      <c r="O1173" s="292"/>
      <c r="P1173" s="292"/>
      <c r="Q1173" s="292"/>
      <c r="R1173" s="292"/>
      <c r="S1173" s="292"/>
      <c r="T1173" s="293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94" t="s">
        <v>198</v>
      </c>
      <c r="AU1173" s="294" t="s">
        <v>90</v>
      </c>
      <c r="AV1173" s="15" t="s">
        <v>194</v>
      </c>
      <c r="AW1173" s="15" t="s">
        <v>34</v>
      </c>
      <c r="AX1173" s="15" t="s">
        <v>84</v>
      </c>
      <c r="AY1173" s="294" t="s">
        <v>189</v>
      </c>
    </row>
    <row r="1174" s="2" customFormat="1" ht="21.75" customHeight="1">
      <c r="A1174" s="39"/>
      <c r="B1174" s="40"/>
      <c r="C1174" s="245" t="s">
        <v>1520</v>
      </c>
      <c r="D1174" s="245" t="s">
        <v>191</v>
      </c>
      <c r="E1174" s="246" t="s">
        <v>1521</v>
      </c>
      <c r="F1174" s="247" t="s">
        <v>1522</v>
      </c>
      <c r="G1174" s="248" t="s">
        <v>88</v>
      </c>
      <c r="H1174" s="249">
        <v>146.40000000000001</v>
      </c>
      <c r="I1174" s="250"/>
      <c r="J1174" s="251">
        <f>ROUND(I1174*H1174,2)</f>
        <v>0</v>
      </c>
      <c r="K1174" s="252"/>
      <c r="L1174" s="45"/>
      <c r="M1174" s="253" t="s">
        <v>1</v>
      </c>
      <c r="N1174" s="254" t="s">
        <v>44</v>
      </c>
      <c r="O1174" s="92"/>
      <c r="P1174" s="255">
        <f>O1174*H1174</f>
        <v>0</v>
      </c>
      <c r="Q1174" s="255">
        <v>3.0000000000000001E-05</v>
      </c>
      <c r="R1174" s="255">
        <f>Q1174*H1174</f>
        <v>0.0043920000000000001</v>
      </c>
      <c r="S1174" s="255">
        <v>0</v>
      </c>
      <c r="T1174" s="256">
        <f>S1174*H1174</f>
        <v>0</v>
      </c>
      <c r="U1174" s="39"/>
      <c r="V1174" s="39"/>
      <c r="W1174" s="39"/>
      <c r="X1174" s="39"/>
      <c r="Y1174" s="39"/>
      <c r="Z1174" s="39"/>
      <c r="AA1174" s="39"/>
      <c r="AB1174" s="39"/>
      <c r="AC1174" s="39"/>
      <c r="AD1174" s="39"/>
      <c r="AE1174" s="39"/>
      <c r="AR1174" s="257" t="s">
        <v>294</v>
      </c>
      <c r="AT1174" s="257" t="s">
        <v>191</v>
      </c>
      <c r="AU1174" s="257" t="s">
        <v>90</v>
      </c>
      <c r="AY1174" s="18" t="s">
        <v>189</v>
      </c>
      <c r="BE1174" s="258">
        <f>IF(N1174="základní",J1174,0)</f>
        <v>0</v>
      </c>
      <c r="BF1174" s="258">
        <f>IF(N1174="snížená",J1174,0)</f>
        <v>0</v>
      </c>
      <c r="BG1174" s="258">
        <f>IF(N1174="zákl. přenesená",J1174,0)</f>
        <v>0</v>
      </c>
      <c r="BH1174" s="258">
        <f>IF(N1174="sníž. přenesená",J1174,0)</f>
        <v>0</v>
      </c>
      <c r="BI1174" s="258">
        <f>IF(N1174="nulová",J1174,0)</f>
        <v>0</v>
      </c>
      <c r="BJ1174" s="18" t="s">
        <v>84</v>
      </c>
      <c r="BK1174" s="258">
        <f>ROUND(I1174*H1174,2)</f>
        <v>0</v>
      </c>
      <c r="BL1174" s="18" t="s">
        <v>294</v>
      </c>
      <c r="BM1174" s="257" t="s">
        <v>1523</v>
      </c>
    </row>
    <row r="1175" s="2" customFormat="1">
      <c r="A1175" s="39"/>
      <c r="B1175" s="40"/>
      <c r="C1175" s="41"/>
      <c r="D1175" s="259" t="s">
        <v>196</v>
      </c>
      <c r="E1175" s="41"/>
      <c r="F1175" s="260" t="s">
        <v>1524</v>
      </c>
      <c r="G1175" s="41"/>
      <c r="H1175" s="41"/>
      <c r="I1175" s="140"/>
      <c r="J1175" s="41"/>
      <c r="K1175" s="41"/>
      <c r="L1175" s="45"/>
      <c r="M1175" s="261"/>
      <c r="N1175" s="262"/>
      <c r="O1175" s="92"/>
      <c r="P1175" s="92"/>
      <c r="Q1175" s="92"/>
      <c r="R1175" s="92"/>
      <c r="S1175" s="92"/>
      <c r="T1175" s="93"/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T1175" s="18" t="s">
        <v>196</v>
      </c>
      <c r="AU1175" s="18" t="s">
        <v>90</v>
      </c>
    </row>
    <row r="1176" s="14" customFormat="1">
      <c r="A1176" s="14"/>
      <c r="B1176" s="273"/>
      <c r="C1176" s="274"/>
      <c r="D1176" s="259" t="s">
        <v>198</v>
      </c>
      <c r="E1176" s="275" t="s">
        <v>1</v>
      </c>
      <c r="F1176" s="276" t="s">
        <v>117</v>
      </c>
      <c r="G1176" s="274"/>
      <c r="H1176" s="277">
        <v>146.40000000000001</v>
      </c>
      <c r="I1176" s="278"/>
      <c r="J1176" s="274"/>
      <c r="K1176" s="274"/>
      <c r="L1176" s="279"/>
      <c r="M1176" s="280"/>
      <c r="N1176" s="281"/>
      <c r="O1176" s="281"/>
      <c r="P1176" s="281"/>
      <c r="Q1176" s="281"/>
      <c r="R1176" s="281"/>
      <c r="S1176" s="281"/>
      <c r="T1176" s="282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83" t="s">
        <v>198</v>
      </c>
      <c r="AU1176" s="283" t="s">
        <v>90</v>
      </c>
      <c r="AV1176" s="14" t="s">
        <v>90</v>
      </c>
      <c r="AW1176" s="14" t="s">
        <v>34</v>
      </c>
      <c r="AX1176" s="14" t="s">
        <v>79</v>
      </c>
      <c r="AY1176" s="283" t="s">
        <v>189</v>
      </c>
    </row>
    <row r="1177" s="15" customFormat="1">
      <c r="A1177" s="15"/>
      <c r="B1177" s="284"/>
      <c r="C1177" s="285"/>
      <c r="D1177" s="259" t="s">
        <v>198</v>
      </c>
      <c r="E1177" s="286" t="s">
        <v>1</v>
      </c>
      <c r="F1177" s="287" t="s">
        <v>201</v>
      </c>
      <c r="G1177" s="285"/>
      <c r="H1177" s="288">
        <v>146.40000000000001</v>
      </c>
      <c r="I1177" s="289"/>
      <c r="J1177" s="285"/>
      <c r="K1177" s="285"/>
      <c r="L1177" s="290"/>
      <c r="M1177" s="291"/>
      <c r="N1177" s="292"/>
      <c r="O1177" s="292"/>
      <c r="P1177" s="292"/>
      <c r="Q1177" s="292"/>
      <c r="R1177" s="292"/>
      <c r="S1177" s="292"/>
      <c r="T1177" s="293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94" t="s">
        <v>198</v>
      </c>
      <c r="AU1177" s="294" t="s">
        <v>90</v>
      </c>
      <c r="AV1177" s="15" t="s">
        <v>194</v>
      </c>
      <c r="AW1177" s="15" t="s">
        <v>34</v>
      </c>
      <c r="AX1177" s="15" t="s">
        <v>84</v>
      </c>
      <c r="AY1177" s="294" t="s">
        <v>189</v>
      </c>
    </row>
    <row r="1178" s="2" customFormat="1" ht="21.75" customHeight="1">
      <c r="A1178" s="39"/>
      <c r="B1178" s="40"/>
      <c r="C1178" s="245" t="s">
        <v>1525</v>
      </c>
      <c r="D1178" s="245" t="s">
        <v>191</v>
      </c>
      <c r="E1178" s="246" t="s">
        <v>1526</v>
      </c>
      <c r="F1178" s="247" t="s">
        <v>1527</v>
      </c>
      <c r="G1178" s="248" t="s">
        <v>88</v>
      </c>
      <c r="H1178" s="249">
        <v>146.40000000000001</v>
      </c>
      <c r="I1178" s="250"/>
      <c r="J1178" s="251">
        <f>ROUND(I1178*H1178,2)</f>
        <v>0</v>
      </c>
      <c r="K1178" s="252"/>
      <c r="L1178" s="45"/>
      <c r="M1178" s="253" t="s">
        <v>1</v>
      </c>
      <c r="N1178" s="254" t="s">
        <v>44</v>
      </c>
      <c r="O1178" s="92"/>
      <c r="P1178" s="255">
        <f>O1178*H1178</f>
        <v>0</v>
      </c>
      <c r="Q1178" s="255">
        <v>0.0045500000000000002</v>
      </c>
      <c r="R1178" s="255">
        <f>Q1178*H1178</f>
        <v>0.66612000000000005</v>
      </c>
      <c r="S1178" s="255">
        <v>0</v>
      </c>
      <c r="T1178" s="256">
        <f>S1178*H1178</f>
        <v>0</v>
      </c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R1178" s="257" t="s">
        <v>294</v>
      </c>
      <c r="AT1178" s="257" t="s">
        <v>191</v>
      </c>
      <c r="AU1178" s="257" t="s">
        <v>90</v>
      </c>
      <c r="AY1178" s="18" t="s">
        <v>189</v>
      </c>
      <c r="BE1178" s="258">
        <f>IF(N1178="základní",J1178,0)</f>
        <v>0</v>
      </c>
      <c r="BF1178" s="258">
        <f>IF(N1178="snížená",J1178,0)</f>
        <v>0</v>
      </c>
      <c r="BG1178" s="258">
        <f>IF(N1178="zákl. přenesená",J1178,0)</f>
        <v>0</v>
      </c>
      <c r="BH1178" s="258">
        <f>IF(N1178="sníž. přenesená",J1178,0)</f>
        <v>0</v>
      </c>
      <c r="BI1178" s="258">
        <f>IF(N1178="nulová",J1178,0)</f>
        <v>0</v>
      </c>
      <c r="BJ1178" s="18" t="s">
        <v>84</v>
      </c>
      <c r="BK1178" s="258">
        <f>ROUND(I1178*H1178,2)</f>
        <v>0</v>
      </c>
      <c r="BL1178" s="18" t="s">
        <v>294</v>
      </c>
      <c r="BM1178" s="257" t="s">
        <v>1528</v>
      </c>
    </row>
    <row r="1179" s="2" customFormat="1">
      <c r="A1179" s="39"/>
      <c r="B1179" s="40"/>
      <c r="C1179" s="41"/>
      <c r="D1179" s="259" t="s">
        <v>196</v>
      </c>
      <c r="E1179" s="41"/>
      <c r="F1179" s="260" t="s">
        <v>1529</v>
      </c>
      <c r="G1179" s="41"/>
      <c r="H1179" s="41"/>
      <c r="I1179" s="140"/>
      <c r="J1179" s="41"/>
      <c r="K1179" s="41"/>
      <c r="L1179" s="45"/>
      <c r="M1179" s="261"/>
      <c r="N1179" s="262"/>
      <c r="O1179" s="92"/>
      <c r="P1179" s="92"/>
      <c r="Q1179" s="92"/>
      <c r="R1179" s="92"/>
      <c r="S1179" s="92"/>
      <c r="T1179" s="93"/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T1179" s="18" t="s">
        <v>196</v>
      </c>
      <c r="AU1179" s="18" t="s">
        <v>90</v>
      </c>
    </row>
    <row r="1180" s="14" customFormat="1">
      <c r="A1180" s="14"/>
      <c r="B1180" s="273"/>
      <c r="C1180" s="274"/>
      <c r="D1180" s="259" t="s">
        <v>198</v>
      </c>
      <c r="E1180" s="275" t="s">
        <v>1</v>
      </c>
      <c r="F1180" s="276" t="s">
        <v>117</v>
      </c>
      <c r="G1180" s="274"/>
      <c r="H1180" s="277">
        <v>146.40000000000001</v>
      </c>
      <c r="I1180" s="278"/>
      <c r="J1180" s="274"/>
      <c r="K1180" s="274"/>
      <c r="L1180" s="279"/>
      <c r="M1180" s="280"/>
      <c r="N1180" s="281"/>
      <c r="O1180" s="281"/>
      <c r="P1180" s="281"/>
      <c r="Q1180" s="281"/>
      <c r="R1180" s="281"/>
      <c r="S1180" s="281"/>
      <c r="T1180" s="282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83" t="s">
        <v>198</v>
      </c>
      <c r="AU1180" s="283" t="s">
        <v>90</v>
      </c>
      <c r="AV1180" s="14" t="s">
        <v>90</v>
      </c>
      <c r="AW1180" s="14" t="s">
        <v>34</v>
      </c>
      <c r="AX1180" s="14" t="s">
        <v>84</v>
      </c>
      <c r="AY1180" s="283" t="s">
        <v>189</v>
      </c>
    </row>
    <row r="1181" s="2" customFormat="1" ht="21.75" customHeight="1">
      <c r="A1181" s="39"/>
      <c r="B1181" s="40"/>
      <c r="C1181" s="245" t="s">
        <v>1530</v>
      </c>
      <c r="D1181" s="245" t="s">
        <v>191</v>
      </c>
      <c r="E1181" s="246" t="s">
        <v>1531</v>
      </c>
      <c r="F1181" s="247" t="s">
        <v>1532</v>
      </c>
      <c r="G1181" s="248" t="s">
        <v>88</v>
      </c>
      <c r="H1181" s="249">
        <v>159.30000000000001</v>
      </c>
      <c r="I1181" s="250"/>
      <c r="J1181" s="251">
        <f>ROUND(I1181*H1181,2)</f>
        <v>0</v>
      </c>
      <c r="K1181" s="252"/>
      <c r="L1181" s="45"/>
      <c r="M1181" s="253" t="s">
        <v>1</v>
      </c>
      <c r="N1181" s="254" t="s">
        <v>44</v>
      </c>
      <c r="O1181" s="92"/>
      <c r="P1181" s="255">
        <f>O1181*H1181</f>
        <v>0</v>
      </c>
      <c r="Q1181" s="255">
        <v>0</v>
      </c>
      <c r="R1181" s="255">
        <f>Q1181*H1181</f>
        <v>0</v>
      </c>
      <c r="S1181" s="255">
        <v>0.0030000000000000001</v>
      </c>
      <c r="T1181" s="256">
        <f>S1181*H1181</f>
        <v>0.47790000000000005</v>
      </c>
      <c r="U1181" s="39"/>
      <c r="V1181" s="39"/>
      <c r="W1181" s="39"/>
      <c r="X1181" s="39"/>
      <c r="Y1181" s="39"/>
      <c r="Z1181" s="39"/>
      <c r="AA1181" s="39"/>
      <c r="AB1181" s="39"/>
      <c r="AC1181" s="39"/>
      <c r="AD1181" s="39"/>
      <c r="AE1181" s="39"/>
      <c r="AR1181" s="257" t="s">
        <v>294</v>
      </c>
      <c r="AT1181" s="257" t="s">
        <v>191</v>
      </c>
      <c r="AU1181" s="257" t="s">
        <v>90</v>
      </c>
      <c r="AY1181" s="18" t="s">
        <v>189</v>
      </c>
      <c r="BE1181" s="258">
        <f>IF(N1181="základní",J1181,0)</f>
        <v>0</v>
      </c>
      <c r="BF1181" s="258">
        <f>IF(N1181="snížená",J1181,0)</f>
        <v>0</v>
      </c>
      <c r="BG1181" s="258">
        <f>IF(N1181="zákl. přenesená",J1181,0)</f>
        <v>0</v>
      </c>
      <c r="BH1181" s="258">
        <f>IF(N1181="sníž. přenesená",J1181,0)</f>
        <v>0</v>
      </c>
      <c r="BI1181" s="258">
        <f>IF(N1181="nulová",J1181,0)</f>
        <v>0</v>
      </c>
      <c r="BJ1181" s="18" t="s">
        <v>84</v>
      </c>
      <c r="BK1181" s="258">
        <f>ROUND(I1181*H1181,2)</f>
        <v>0</v>
      </c>
      <c r="BL1181" s="18" t="s">
        <v>294</v>
      </c>
      <c r="BM1181" s="257" t="s">
        <v>1533</v>
      </c>
    </row>
    <row r="1182" s="2" customFormat="1">
      <c r="A1182" s="39"/>
      <c r="B1182" s="40"/>
      <c r="C1182" s="41"/>
      <c r="D1182" s="259" t="s">
        <v>196</v>
      </c>
      <c r="E1182" s="41"/>
      <c r="F1182" s="260" t="s">
        <v>1534</v>
      </c>
      <c r="G1182" s="41"/>
      <c r="H1182" s="41"/>
      <c r="I1182" s="140"/>
      <c r="J1182" s="41"/>
      <c r="K1182" s="41"/>
      <c r="L1182" s="45"/>
      <c r="M1182" s="261"/>
      <c r="N1182" s="262"/>
      <c r="O1182" s="92"/>
      <c r="P1182" s="92"/>
      <c r="Q1182" s="92"/>
      <c r="R1182" s="92"/>
      <c r="S1182" s="92"/>
      <c r="T1182" s="93"/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T1182" s="18" t="s">
        <v>196</v>
      </c>
      <c r="AU1182" s="18" t="s">
        <v>90</v>
      </c>
    </row>
    <row r="1183" s="13" customFormat="1">
      <c r="A1183" s="13"/>
      <c r="B1183" s="263"/>
      <c r="C1183" s="264"/>
      <c r="D1183" s="259" t="s">
        <v>198</v>
      </c>
      <c r="E1183" s="265" t="s">
        <v>1</v>
      </c>
      <c r="F1183" s="266" t="s">
        <v>318</v>
      </c>
      <c r="G1183" s="264"/>
      <c r="H1183" s="265" t="s">
        <v>1</v>
      </c>
      <c r="I1183" s="267"/>
      <c r="J1183" s="264"/>
      <c r="K1183" s="264"/>
      <c r="L1183" s="268"/>
      <c r="M1183" s="269"/>
      <c r="N1183" s="270"/>
      <c r="O1183" s="270"/>
      <c r="P1183" s="270"/>
      <c r="Q1183" s="270"/>
      <c r="R1183" s="270"/>
      <c r="S1183" s="270"/>
      <c r="T1183" s="271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72" t="s">
        <v>198</v>
      </c>
      <c r="AU1183" s="272" t="s">
        <v>90</v>
      </c>
      <c r="AV1183" s="13" t="s">
        <v>84</v>
      </c>
      <c r="AW1183" s="13" t="s">
        <v>34</v>
      </c>
      <c r="AX1183" s="13" t="s">
        <v>79</v>
      </c>
      <c r="AY1183" s="272" t="s">
        <v>189</v>
      </c>
    </row>
    <row r="1184" s="14" customFormat="1">
      <c r="A1184" s="14"/>
      <c r="B1184" s="273"/>
      <c r="C1184" s="274"/>
      <c r="D1184" s="259" t="s">
        <v>198</v>
      </c>
      <c r="E1184" s="275" t="s">
        <v>1</v>
      </c>
      <c r="F1184" s="276" t="s">
        <v>319</v>
      </c>
      <c r="G1184" s="274"/>
      <c r="H1184" s="277">
        <v>36.100000000000001</v>
      </c>
      <c r="I1184" s="278"/>
      <c r="J1184" s="274"/>
      <c r="K1184" s="274"/>
      <c r="L1184" s="279"/>
      <c r="M1184" s="280"/>
      <c r="N1184" s="281"/>
      <c r="O1184" s="281"/>
      <c r="P1184" s="281"/>
      <c r="Q1184" s="281"/>
      <c r="R1184" s="281"/>
      <c r="S1184" s="281"/>
      <c r="T1184" s="282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83" t="s">
        <v>198</v>
      </c>
      <c r="AU1184" s="283" t="s">
        <v>90</v>
      </c>
      <c r="AV1184" s="14" t="s">
        <v>90</v>
      </c>
      <c r="AW1184" s="14" t="s">
        <v>34</v>
      </c>
      <c r="AX1184" s="14" t="s">
        <v>79</v>
      </c>
      <c r="AY1184" s="283" t="s">
        <v>189</v>
      </c>
    </row>
    <row r="1185" s="13" customFormat="1">
      <c r="A1185" s="13"/>
      <c r="B1185" s="263"/>
      <c r="C1185" s="264"/>
      <c r="D1185" s="259" t="s">
        <v>198</v>
      </c>
      <c r="E1185" s="265" t="s">
        <v>1</v>
      </c>
      <c r="F1185" s="266" t="s">
        <v>320</v>
      </c>
      <c r="G1185" s="264"/>
      <c r="H1185" s="265" t="s">
        <v>1</v>
      </c>
      <c r="I1185" s="267"/>
      <c r="J1185" s="264"/>
      <c r="K1185" s="264"/>
      <c r="L1185" s="268"/>
      <c r="M1185" s="269"/>
      <c r="N1185" s="270"/>
      <c r="O1185" s="270"/>
      <c r="P1185" s="270"/>
      <c r="Q1185" s="270"/>
      <c r="R1185" s="270"/>
      <c r="S1185" s="270"/>
      <c r="T1185" s="271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72" t="s">
        <v>198</v>
      </c>
      <c r="AU1185" s="272" t="s">
        <v>90</v>
      </c>
      <c r="AV1185" s="13" t="s">
        <v>84</v>
      </c>
      <c r="AW1185" s="13" t="s">
        <v>34</v>
      </c>
      <c r="AX1185" s="13" t="s">
        <v>79</v>
      </c>
      <c r="AY1185" s="272" t="s">
        <v>189</v>
      </c>
    </row>
    <row r="1186" s="14" customFormat="1">
      <c r="A1186" s="14"/>
      <c r="B1186" s="273"/>
      <c r="C1186" s="274"/>
      <c r="D1186" s="259" t="s">
        <v>198</v>
      </c>
      <c r="E1186" s="275" t="s">
        <v>1</v>
      </c>
      <c r="F1186" s="276" t="s">
        <v>321</v>
      </c>
      <c r="G1186" s="274"/>
      <c r="H1186" s="277">
        <v>21.300000000000001</v>
      </c>
      <c r="I1186" s="278"/>
      <c r="J1186" s="274"/>
      <c r="K1186" s="274"/>
      <c r="L1186" s="279"/>
      <c r="M1186" s="280"/>
      <c r="N1186" s="281"/>
      <c r="O1186" s="281"/>
      <c r="P1186" s="281"/>
      <c r="Q1186" s="281"/>
      <c r="R1186" s="281"/>
      <c r="S1186" s="281"/>
      <c r="T1186" s="282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83" t="s">
        <v>198</v>
      </c>
      <c r="AU1186" s="283" t="s">
        <v>90</v>
      </c>
      <c r="AV1186" s="14" t="s">
        <v>90</v>
      </c>
      <c r="AW1186" s="14" t="s">
        <v>34</v>
      </c>
      <c r="AX1186" s="14" t="s">
        <v>79</v>
      </c>
      <c r="AY1186" s="283" t="s">
        <v>189</v>
      </c>
    </row>
    <row r="1187" s="13" customFormat="1">
      <c r="A1187" s="13"/>
      <c r="B1187" s="263"/>
      <c r="C1187" s="264"/>
      <c r="D1187" s="259" t="s">
        <v>198</v>
      </c>
      <c r="E1187" s="265" t="s">
        <v>1</v>
      </c>
      <c r="F1187" s="266" t="s">
        <v>1535</v>
      </c>
      <c r="G1187" s="264"/>
      <c r="H1187" s="265" t="s">
        <v>1</v>
      </c>
      <c r="I1187" s="267"/>
      <c r="J1187" s="264"/>
      <c r="K1187" s="264"/>
      <c r="L1187" s="268"/>
      <c r="M1187" s="269"/>
      <c r="N1187" s="270"/>
      <c r="O1187" s="270"/>
      <c r="P1187" s="270"/>
      <c r="Q1187" s="270"/>
      <c r="R1187" s="270"/>
      <c r="S1187" s="270"/>
      <c r="T1187" s="271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72" t="s">
        <v>198</v>
      </c>
      <c r="AU1187" s="272" t="s">
        <v>90</v>
      </c>
      <c r="AV1187" s="13" t="s">
        <v>84</v>
      </c>
      <c r="AW1187" s="13" t="s">
        <v>34</v>
      </c>
      <c r="AX1187" s="13" t="s">
        <v>79</v>
      </c>
      <c r="AY1187" s="272" t="s">
        <v>189</v>
      </c>
    </row>
    <row r="1188" s="13" customFormat="1">
      <c r="A1188" s="13"/>
      <c r="B1188" s="263"/>
      <c r="C1188" s="264"/>
      <c r="D1188" s="259" t="s">
        <v>198</v>
      </c>
      <c r="E1188" s="265" t="s">
        <v>1</v>
      </c>
      <c r="F1188" s="266" t="s">
        <v>334</v>
      </c>
      <c r="G1188" s="264"/>
      <c r="H1188" s="265" t="s">
        <v>1</v>
      </c>
      <c r="I1188" s="267"/>
      <c r="J1188" s="264"/>
      <c r="K1188" s="264"/>
      <c r="L1188" s="268"/>
      <c r="M1188" s="269"/>
      <c r="N1188" s="270"/>
      <c r="O1188" s="270"/>
      <c r="P1188" s="270"/>
      <c r="Q1188" s="270"/>
      <c r="R1188" s="270"/>
      <c r="S1188" s="270"/>
      <c r="T1188" s="271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72" t="s">
        <v>198</v>
      </c>
      <c r="AU1188" s="272" t="s">
        <v>90</v>
      </c>
      <c r="AV1188" s="13" t="s">
        <v>84</v>
      </c>
      <c r="AW1188" s="13" t="s">
        <v>34</v>
      </c>
      <c r="AX1188" s="13" t="s">
        <v>79</v>
      </c>
      <c r="AY1188" s="272" t="s">
        <v>189</v>
      </c>
    </row>
    <row r="1189" s="14" customFormat="1">
      <c r="A1189" s="14"/>
      <c r="B1189" s="273"/>
      <c r="C1189" s="274"/>
      <c r="D1189" s="259" t="s">
        <v>198</v>
      </c>
      <c r="E1189" s="275" t="s">
        <v>1</v>
      </c>
      <c r="F1189" s="276" t="s">
        <v>335</v>
      </c>
      <c r="G1189" s="274"/>
      <c r="H1189" s="277">
        <v>52.600000000000001</v>
      </c>
      <c r="I1189" s="278"/>
      <c r="J1189" s="274"/>
      <c r="K1189" s="274"/>
      <c r="L1189" s="279"/>
      <c r="M1189" s="280"/>
      <c r="N1189" s="281"/>
      <c r="O1189" s="281"/>
      <c r="P1189" s="281"/>
      <c r="Q1189" s="281"/>
      <c r="R1189" s="281"/>
      <c r="S1189" s="281"/>
      <c r="T1189" s="282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83" t="s">
        <v>198</v>
      </c>
      <c r="AU1189" s="283" t="s">
        <v>90</v>
      </c>
      <c r="AV1189" s="14" t="s">
        <v>90</v>
      </c>
      <c r="AW1189" s="14" t="s">
        <v>34</v>
      </c>
      <c r="AX1189" s="14" t="s">
        <v>79</v>
      </c>
      <c r="AY1189" s="283" t="s">
        <v>189</v>
      </c>
    </row>
    <row r="1190" s="13" customFormat="1">
      <c r="A1190" s="13"/>
      <c r="B1190" s="263"/>
      <c r="C1190" s="264"/>
      <c r="D1190" s="259" t="s">
        <v>198</v>
      </c>
      <c r="E1190" s="265" t="s">
        <v>1</v>
      </c>
      <c r="F1190" s="266" t="s">
        <v>336</v>
      </c>
      <c r="G1190" s="264"/>
      <c r="H1190" s="265" t="s">
        <v>1</v>
      </c>
      <c r="I1190" s="267"/>
      <c r="J1190" s="264"/>
      <c r="K1190" s="264"/>
      <c r="L1190" s="268"/>
      <c r="M1190" s="269"/>
      <c r="N1190" s="270"/>
      <c r="O1190" s="270"/>
      <c r="P1190" s="270"/>
      <c r="Q1190" s="270"/>
      <c r="R1190" s="270"/>
      <c r="S1190" s="270"/>
      <c r="T1190" s="271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72" t="s">
        <v>198</v>
      </c>
      <c r="AU1190" s="272" t="s">
        <v>90</v>
      </c>
      <c r="AV1190" s="13" t="s">
        <v>84</v>
      </c>
      <c r="AW1190" s="13" t="s">
        <v>34</v>
      </c>
      <c r="AX1190" s="13" t="s">
        <v>79</v>
      </c>
      <c r="AY1190" s="272" t="s">
        <v>189</v>
      </c>
    </row>
    <row r="1191" s="14" customFormat="1">
      <c r="A1191" s="14"/>
      <c r="B1191" s="273"/>
      <c r="C1191" s="274"/>
      <c r="D1191" s="259" t="s">
        <v>198</v>
      </c>
      <c r="E1191" s="275" t="s">
        <v>1</v>
      </c>
      <c r="F1191" s="276" t="s">
        <v>337</v>
      </c>
      <c r="G1191" s="274"/>
      <c r="H1191" s="277">
        <v>14.800000000000001</v>
      </c>
      <c r="I1191" s="278"/>
      <c r="J1191" s="274"/>
      <c r="K1191" s="274"/>
      <c r="L1191" s="279"/>
      <c r="M1191" s="280"/>
      <c r="N1191" s="281"/>
      <c r="O1191" s="281"/>
      <c r="P1191" s="281"/>
      <c r="Q1191" s="281"/>
      <c r="R1191" s="281"/>
      <c r="S1191" s="281"/>
      <c r="T1191" s="282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83" t="s">
        <v>198</v>
      </c>
      <c r="AU1191" s="283" t="s">
        <v>90</v>
      </c>
      <c r="AV1191" s="14" t="s">
        <v>90</v>
      </c>
      <c r="AW1191" s="14" t="s">
        <v>34</v>
      </c>
      <c r="AX1191" s="14" t="s">
        <v>79</v>
      </c>
      <c r="AY1191" s="283" t="s">
        <v>189</v>
      </c>
    </row>
    <row r="1192" s="13" customFormat="1">
      <c r="A1192" s="13"/>
      <c r="B1192" s="263"/>
      <c r="C1192" s="264"/>
      <c r="D1192" s="259" t="s">
        <v>198</v>
      </c>
      <c r="E1192" s="265" t="s">
        <v>1</v>
      </c>
      <c r="F1192" s="266" t="s">
        <v>338</v>
      </c>
      <c r="G1192" s="264"/>
      <c r="H1192" s="265" t="s">
        <v>1</v>
      </c>
      <c r="I1192" s="267"/>
      <c r="J1192" s="264"/>
      <c r="K1192" s="264"/>
      <c r="L1192" s="268"/>
      <c r="M1192" s="269"/>
      <c r="N1192" s="270"/>
      <c r="O1192" s="270"/>
      <c r="P1192" s="270"/>
      <c r="Q1192" s="270"/>
      <c r="R1192" s="270"/>
      <c r="S1192" s="270"/>
      <c r="T1192" s="271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72" t="s">
        <v>198</v>
      </c>
      <c r="AU1192" s="272" t="s">
        <v>90</v>
      </c>
      <c r="AV1192" s="13" t="s">
        <v>84</v>
      </c>
      <c r="AW1192" s="13" t="s">
        <v>34</v>
      </c>
      <c r="AX1192" s="13" t="s">
        <v>79</v>
      </c>
      <c r="AY1192" s="272" t="s">
        <v>189</v>
      </c>
    </row>
    <row r="1193" s="14" customFormat="1">
      <c r="A1193" s="14"/>
      <c r="B1193" s="273"/>
      <c r="C1193" s="274"/>
      <c r="D1193" s="259" t="s">
        <v>198</v>
      </c>
      <c r="E1193" s="275" t="s">
        <v>1</v>
      </c>
      <c r="F1193" s="276" t="s">
        <v>339</v>
      </c>
      <c r="G1193" s="274"/>
      <c r="H1193" s="277">
        <v>17.300000000000001</v>
      </c>
      <c r="I1193" s="278"/>
      <c r="J1193" s="274"/>
      <c r="K1193" s="274"/>
      <c r="L1193" s="279"/>
      <c r="M1193" s="280"/>
      <c r="N1193" s="281"/>
      <c r="O1193" s="281"/>
      <c r="P1193" s="281"/>
      <c r="Q1193" s="281"/>
      <c r="R1193" s="281"/>
      <c r="S1193" s="281"/>
      <c r="T1193" s="282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83" t="s">
        <v>198</v>
      </c>
      <c r="AU1193" s="283" t="s">
        <v>90</v>
      </c>
      <c r="AV1193" s="14" t="s">
        <v>90</v>
      </c>
      <c r="AW1193" s="14" t="s">
        <v>34</v>
      </c>
      <c r="AX1193" s="14" t="s">
        <v>79</v>
      </c>
      <c r="AY1193" s="283" t="s">
        <v>189</v>
      </c>
    </row>
    <row r="1194" s="13" customFormat="1">
      <c r="A1194" s="13"/>
      <c r="B1194" s="263"/>
      <c r="C1194" s="264"/>
      <c r="D1194" s="259" t="s">
        <v>198</v>
      </c>
      <c r="E1194" s="265" t="s">
        <v>1</v>
      </c>
      <c r="F1194" s="266" t="s">
        <v>340</v>
      </c>
      <c r="G1194" s="264"/>
      <c r="H1194" s="265" t="s">
        <v>1</v>
      </c>
      <c r="I1194" s="267"/>
      <c r="J1194" s="264"/>
      <c r="K1194" s="264"/>
      <c r="L1194" s="268"/>
      <c r="M1194" s="269"/>
      <c r="N1194" s="270"/>
      <c r="O1194" s="270"/>
      <c r="P1194" s="270"/>
      <c r="Q1194" s="270"/>
      <c r="R1194" s="270"/>
      <c r="S1194" s="270"/>
      <c r="T1194" s="271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72" t="s">
        <v>198</v>
      </c>
      <c r="AU1194" s="272" t="s">
        <v>90</v>
      </c>
      <c r="AV1194" s="13" t="s">
        <v>84</v>
      </c>
      <c r="AW1194" s="13" t="s">
        <v>34</v>
      </c>
      <c r="AX1194" s="13" t="s">
        <v>79</v>
      </c>
      <c r="AY1194" s="272" t="s">
        <v>189</v>
      </c>
    </row>
    <row r="1195" s="14" customFormat="1">
      <c r="A1195" s="14"/>
      <c r="B1195" s="273"/>
      <c r="C1195" s="274"/>
      <c r="D1195" s="259" t="s">
        <v>198</v>
      </c>
      <c r="E1195" s="275" t="s">
        <v>1</v>
      </c>
      <c r="F1195" s="276" t="s">
        <v>341</v>
      </c>
      <c r="G1195" s="274"/>
      <c r="H1195" s="277">
        <v>17.199999999999999</v>
      </c>
      <c r="I1195" s="278"/>
      <c r="J1195" s="274"/>
      <c r="K1195" s="274"/>
      <c r="L1195" s="279"/>
      <c r="M1195" s="280"/>
      <c r="N1195" s="281"/>
      <c r="O1195" s="281"/>
      <c r="P1195" s="281"/>
      <c r="Q1195" s="281"/>
      <c r="R1195" s="281"/>
      <c r="S1195" s="281"/>
      <c r="T1195" s="282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83" t="s">
        <v>198</v>
      </c>
      <c r="AU1195" s="283" t="s">
        <v>90</v>
      </c>
      <c r="AV1195" s="14" t="s">
        <v>90</v>
      </c>
      <c r="AW1195" s="14" t="s">
        <v>34</v>
      </c>
      <c r="AX1195" s="14" t="s">
        <v>79</v>
      </c>
      <c r="AY1195" s="283" t="s">
        <v>189</v>
      </c>
    </row>
    <row r="1196" s="15" customFormat="1">
      <c r="A1196" s="15"/>
      <c r="B1196" s="284"/>
      <c r="C1196" s="285"/>
      <c r="D1196" s="259" t="s">
        <v>198</v>
      </c>
      <c r="E1196" s="286" t="s">
        <v>1</v>
      </c>
      <c r="F1196" s="287" t="s">
        <v>201</v>
      </c>
      <c r="G1196" s="285"/>
      <c r="H1196" s="288">
        <v>159.30000000000001</v>
      </c>
      <c r="I1196" s="289"/>
      <c r="J1196" s="285"/>
      <c r="K1196" s="285"/>
      <c r="L1196" s="290"/>
      <c r="M1196" s="291"/>
      <c r="N1196" s="292"/>
      <c r="O1196" s="292"/>
      <c r="P1196" s="292"/>
      <c r="Q1196" s="292"/>
      <c r="R1196" s="292"/>
      <c r="S1196" s="292"/>
      <c r="T1196" s="293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94" t="s">
        <v>198</v>
      </c>
      <c r="AU1196" s="294" t="s">
        <v>90</v>
      </c>
      <c r="AV1196" s="15" t="s">
        <v>194</v>
      </c>
      <c r="AW1196" s="15" t="s">
        <v>34</v>
      </c>
      <c r="AX1196" s="15" t="s">
        <v>84</v>
      </c>
      <c r="AY1196" s="294" t="s">
        <v>189</v>
      </c>
    </row>
    <row r="1197" s="2" customFormat="1" ht="16.5" customHeight="1">
      <c r="A1197" s="39"/>
      <c r="B1197" s="40"/>
      <c r="C1197" s="245" t="s">
        <v>1536</v>
      </c>
      <c r="D1197" s="245" t="s">
        <v>191</v>
      </c>
      <c r="E1197" s="246" t="s">
        <v>1537</v>
      </c>
      <c r="F1197" s="247" t="s">
        <v>1538</v>
      </c>
      <c r="G1197" s="248" t="s">
        <v>88</v>
      </c>
      <c r="H1197" s="249">
        <v>146.40000000000001</v>
      </c>
      <c r="I1197" s="250"/>
      <c r="J1197" s="251">
        <f>ROUND(I1197*H1197,2)</f>
        <v>0</v>
      </c>
      <c r="K1197" s="252"/>
      <c r="L1197" s="45"/>
      <c r="M1197" s="253" t="s">
        <v>1</v>
      </c>
      <c r="N1197" s="254" t="s">
        <v>44</v>
      </c>
      <c r="O1197" s="92"/>
      <c r="P1197" s="255">
        <f>O1197*H1197</f>
        <v>0</v>
      </c>
      <c r="Q1197" s="255">
        <v>0.00029999999999999997</v>
      </c>
      <c r="R1197" s="255">
        <f>Q1197*H1197</f>
        <v>0.043920000000000001</v>
      </c>
      <c r="S1197" s="255">
        <v>0</v>
      </c>
      <c r="T1197" s="256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57" t="s">
        <v>294</v>
      </c>
      <c r="AT1197" s="257" t="s">
        <v>191</v>
      </c>
      <c r="AU1197" s="257" t="s">
        <v>90</v>
      </c>
      <c r="AY1197" s="18" t="s">
        <v>189</v>
      </c>
      <c r="BE1197" s="258">
        <f>IF(N1197="základní",J1197,0)</f>
        <v>0</v>
      </c>
      <c r="BF1197" s="258">
        <f>IF(N1197="snížená",J1197,0)</f>
        <v>0</v>
      </c>
      <c r="BG1197" s="258">
        <f>IF(N1197="zákl. přenesená",J1197,0)</f>
        <v>0</v>
      </c>
      <c r="BH1197" s="258">
        <f>IF(N1197="sníž. přenesená",J1197,0)</f>
        <v>0</v>
      </c>
      <c r="BI1197" s="258">
        <f>IF(N1197="nulová",J1197,0)</f>
        <v>0</v>
      </c>
      <c r="BJ1197" s="18" t="s">
        <v>84</v>
      </c>
      <c r="BK1197" s="258">
        <f>ROUND(I1197*H1197,2)</f>
        <v>0</v>
      </c>
      <c r="BL1197" s="18" t="s">
        <v>294</v>
      </c>
      <c r="BM1197" s="257" t="s">
        <v>1539</v>
      </c>
    </row>
    <row r="1198" s="2" customFormat="1">
      <c r="A1198" s="39"/>
      <c r="B1198" s="40"/>
      <c r="C1198" s="41"/>
      <c r="D1198" s="259" t="s">
        <v>196</v>
      </c>
      <c r="E1198" s="41"/>
      <c r="F1198" s="260" t="s">
        <v>1540</v>
      </c>
      <c r="G1198" s="41"/>
      <c r="H1198" s="41"/>
      <c r="I1198" s="140"/>
      <c r="J1198" s="41"/>
      <c r="K1198" s="41"/>
      <c r="L1198" s="45"/>
      <c r="M1198" s="261"/>
      <c r="N1198" s="262"/>
      <c r="O1198" s="92"/>
      <c r="P1198" s="92"/>
      <c r="Q1198" s="92"/>
      <c r="R1198" s="92"/>
      <c r="S1198" s="92"/>
      <c r="T1198" s="93"/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T1198" s="18" t="s">
        <v>196</v>
      </c>
      <c r="AU1198" s="18" t="s">
        <v>90</v>
      </c>
    </row>
    <row r="1199" s="13" customFormat="1">
      <c r="A1199" s="13"/>
      <c r="B1199" s="263"/>
      <c r="C1199" s="264"/>
      <c r="D1199" s="259" t="s">
        <v>198</v>
      </c>
      <c r="E1199" s="265" t="s">
        <v>1</v>
      </c>
      <c r="F1199" s="266" t="s">
        <v>318</v>
      </c>
      <c r="G1199" s="264"/>
      <c r="H1199" s="265" t="s">
        <v>1</v>
      </c>
      <c r="I1199" s="267"/>
      <c r="J1199" s="264"/>
      <c r="K1199" s="264"/>
      <c r="L1199" s="268"/>
      <c r="M1199" s="269"/>
      <c r="N1199" s="270"/>
      <c r="O1199" s="270"/>
      <c r="P1199" s="270"/>
      <c r="Q1199" s="270"/>
      <c r="R1199" s="270"/>
      <c r="S1199" s="270"/>
      <c r="T1199" s="271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72" t="s">
        <v>198</v>
      </c>
      <c r="AU1199" s="272" t="s">
        <v>90</v>
      </c>
      <c r="AV1199" s="13" t="s">
        <v>84</v>
      </c>
      <c r="AW1199" s="13" t="s">
        <v>34</v>
      </c>
      <c r="AX1199" s="13" t="s">
        <v>79</v>
      </c>
      <c r="AY1199" s="272" t="s">
        <v>189</v>
      </c>
    </row>
    <row r="1200" s="14" customFormat="1">
      <c r="A1200" s="14"/>
      <c r="B1200" s="273"/>
      <c r="C1200" s="274"/>
      <c r="D1200" s="259" t="s">
        <v>198</v>
      </c>
      <c r="E1200" s="275" t="s">
        <v>1</v>
      </c>
      <c r="F1200" s="276" t="s">
        <v>319</v>
      </c>
      <c r="G1200" s="274"/>
      <c r="H1200" s="277">
        <v>36.100000000000001</v>
      </c>
      <c r="I1200" s="278"/>
      <c r="J1200" s="274"/>
      <c r="K1200" s="274"/>
      <c r="L1200" s="279"/>
      <c r="M1200" s="280"/>
      <c r="N1200" s="281"/>
      <c r="O1200" s="281"/>
      <c r="P1200" s="281"/>
      <c r="Q1200" s="281"/>
      <c r="R1200" s="281"/>
      <c r="S1200" s="281"/>
      <c r="T1200" s="282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83" t="s">
        <v>198</v>
      </c>
      <c r="AU1200" s="283" t="s">
        <v>90</v>
      </c>
      <c r="AV1200" s="14" t="s">
        <v>90</v>
      </c>
      <c r="AW1200" s="14" t="s">
        <v>34</v>
      </c>
      <c r="AX1200" s="14" t="s">
        <v>79</v>
      </c>
      <c r="AY1200" s="283" t="s">
        <v>189</v>
      </c>
    </row>
    <row r="1201" s="13" customFormat="1">
      <c r="A1201" s="13"/>
      <c r="B1201" s="263"/>
      <c r="C1201" s="264"/>
      <c r="D1201" s="259" t="s">
        <v>198</v>
      </c>
      <c r="E1201" s="265" t="s">
        <v>1</v>
      </c>
      <c r="F1201" s="266" t="s">
        <v>320</v>
      </c>
      <c r="G1201" s="264"/>
      <c r="H1201" s="265" t="s">
        <v>1</v>
      </c>
      <c r="I1201" s="267"/>
      <c r="J1201" s="264"/>
      <c r="K1201" s="264"/>
      <c r="L1201" s="268"/>
      <c r="M1201" s="269"/>
      <c r="N1201" s="270"/>
      <c r="O1201" s="270"/>
      <c r="P1201" s="270"/>
      <c r="Q1201" s="270"/>
      <c r="R1201" s="270"/>
      <c r="S1201" s="270"/>
      <c r="T1201" s="271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72" t="s">
        <v>198</v>
      </c>
      <c r="AU1201" s="272" t="s">
        <v>90</v>
      </c>
      <c r="AV1201" s="13" t="s">
        <v>84</v>
      </c>
      <c r="AW1201" s="13" t="s">
        <v>34</v>
      </c>
      <c r="AX1201" s="13" t="s">
        <v>79</v>
      </c>
      <c r="AY1201" s="272" t="s">
        <v>189</v>
      </c>
    </row>
    <row r="1202" s="14" customFormat="1">
      <c r="A1202" s="14"/>
      <c r="B1202" s="273"/>
      <c r="C1202" s="274"/>
      <c r="D1202" s="259" t="s">
        <v>198</v>
      </c>
      <c r="E1202" s="275" t="s">
        <v>1</v>
      </c>
      <c r="F1202" s="276" t="s">
        <v>321</v>
      </c>
      <c r="G1202" s="274"/>
      <c r="H1202" s="277">
        <v>21.300000000000001</v>
      </c>
      <c r="I1202" s="278"/>
      <c r="J1202" s="274"/>
      <c r="K1202" s="274"/>
      <c r="L1202" s="279"/>
      <c r="M1202" s="280"/>
      <c r="N1202" s="281"/>
      <c r="O1202" s="281"/>
      <c r="P1202" s="281"/>
      <c r="Q1202" s="281"/>
      <c r="R1202" s="281"/>
      <c r="S1202" s="281"/>
      <c r="T1202" s="282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83" t="s">
        <v>198</v>
      </c>
      <c r="AU1202" s="283" t="s">
        <v>90</v>
      </c>
      <c r="AV1202" s="14" t="s">
        <v>90</v>
      </c>
      <c r="AW1202" s="14" t="s">
        <v>34</v>
      </c>
      <c r="AX1202" s="14" t="s">
        <v>79</v>
      </c>
      <c r="AY1202" s="283" t="s">
        <v>189</v>
      </c>
    </row>
    <row r="1203" s="13" customFormat="1">
      <c r="A1203" s="13"/>
      <c r="B1203" s="263"/>
      <c r="C1203" s="264"/>
      <c r="D1203" s="259" t="s">
        <v>198</v>
      </c>
      <c r="E1203" s="265" t="s">
        <v>1</v>
      </c>
      <c r="F1203" s="266" t="s">
        <v>1535</v>
      </c>
      <c r="G1203" s="264"/>
      <c r="H1203" s="265" t="s">
        <v>1</v>
      </c>
      <c r="I1203" s="267"/>
      <c r="J1203" s="264"/>
      <c r="K1203" s="264"/>
      <c r="L1203" s="268"/>
      <c r="M1203" s="269"/>
      <c r="N1203" s="270"/>
      <c r="O1203" s="270"/>
      <c r="P1203" s="270"/>
      <c r="Q1203" s="270"/>
      <c r="R1203" s="270"/>
      <c r="S1203" s="270"/>
      <c r="T1203" s="271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72" t="s">
        <v>198</v>
      </c>
      <c r="AU1203" s="272" t="s">
        <v>90</v>
      </c>
      <c r="AV1203" s="13" t="s">
        <v>84</v>
      </c>
      <c r="AW1203" s="13" t="s">
        <v>34</v>
      </c>
      <c r="AX1203" s="13" t="s">
        <v>79</v>
      </c>
      <c r="AY1203" s="272" t="s">
        <v>189</v>
      </c>
    </row>
    <row r="1204" s="13" customFormat="1">
      <c r="A1204" s="13"/>
      <c r="B1204" s="263"/>
      <c r="C1204" s="264"/>
      <c r="D1204" s="259" t="s">
        <v>198</v>
      </c>
      <c r="E1204" s="265" t="s">
        <v>1</v>
      </c>
      <c r="F1204" s="266" t="s">
        <v>334</v>
      </c>
      <c r="G1204" s="264"/>
      <c r="H1204" s="265" t="s">
        <v>1</v>
      </c>
      <c r="I1204" s="267"/>
      <c r="J1204" s="264"/>
      <c r="K1204" s="264"/>
      <c r="L1204" s="268"/>
      <c r="M1204" s="269"/>
      <c r="N1204" s="270"/>
      <c r="O1204" s="270"/>
      <c r="P1204" s="270"/>
      <c r="Q1204" s="270"/>
      <c r="R1204" s="270"/>
      <c r="S1204" s="270"/>
      <c r="T1204" s="271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72" t="s">
        <v>198</v>
      </c>
      <c r="AU1204" s="272" t="s">
        <v>90</v>
      </c>
      <c r="AV1204" s="13" t="s">
        <v>84</v>
      </c>
      <c r="AW1204" s="13" t="s">
        <v>34</v>
      </c>
      <c r="AX1204" s="13" t="s">
        <v>79</v>
      </c>
      <c r="AY1204" s="272" t="s">
        <v>189</v>
      </c>
    </row>
    <row r="1205" s="14" customFormat="1">
      <c r="A1205" s="14"/>
      <c r="B1205" s="273"/>
      <c r="C1205" s="274"/>
      <c r="D1205" s="259" t="s">
        <v>198</v>
      </c>
      <c r="E1205" s="275" t="s">
        <v>1</v>
      </c>
      <c r="F1205" s="276" t="s">
        <v>335</v>
      </c>
      <c r="G1205" s="274"/>
      <c r="H1205" s="277">
        <v>52.600000000000001</v>
      </c>
      <c r="I1205" s="278"/>
      <c r="J1205" s="274"/>
      <c r="K1205" s="274"/>
      <c r="L1205" s="279"/>
      <c r="M1205" s="280"/>
      <c r="N1205" s="281"/>
      <c r="O1205" s="281"/>
      <c r="P1205" s="281"/>
      <c r="Q1205" s="281"/>
      <c r="R1205" s="281"/>
      <c r="S1205" s="281"/>
      <c r="T1205" s="282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83" t="s">
        <v>198</v>
      </c>
      <c r="AU1205" s="283" t="s">
        <v>90</v>
      </c>
      <c r="AV1205" s="14" t="s">
        <v>90</v>
      </c>
      <c r="AW1205" s="14" t="s">
        <v>34</v>
      </c>
      <c r="AX1205" s="14" t="s">
        <v>79</v>
      </c>
      <c r="AY1205" s="283" t="s">
        <v>189</v>
      </c>
    </row>
    <row r="1206" s="13" customFormat="1">
      <c r="A1206" s="13"/>
      <c r="B1206" s="263"/>
      <c r="C1206" s="264"/>
      <c r="D1206" s="259" t="s">
        <v>198</v>
      </c>
      <c r="E1206" s="265" t="s">
        <v>1</v>
      </c>
      <c r="F1206" s="266" t="s">
        <v>336</v>
      </c>
      <c r="G1206" s="264"/>
      <c r="H1206" s="265" t="s">
        <v>1</v>
      </c>
      <c r="I1206" s="267"/>
      <c r="J1206" s="264"/>
      <c r="K1206" s="264"/>
      <c r="L1206" s="268"/>
      <c r="M1206" s="269"/>
      <c r="N1206" s="270"/>
      <c r="O1206" s="270"/>
      <c r="P1206" s="270"/>
      <c r="Q1206" s="270"/>
      <c r="R1206" s="270"/>
      <c r="S1206" s="270"/>
      <c r="T1206" s="271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72" t="s">
        <v>198</v>
      </c>
      <c r="AU1206" s="272" t="s">
        <v>90</v>
      </c>
      <c r="AV1206" s="13" t="s">
        <v>84</v>
      </c>
      <c r="AW1206" s="13" t="s">
        <v>34</v>
      </c>
      <c r="AX1206" s="13" t="s">
        <v>79</v>
      </c>
      <c r="AY1206" s="272" t="s">
        <v>189</v>
      </c>
    </row>
    <row r="1207" s="14" customFormat="1">
      <c r="A1207" s="14"/>
      <c r="B1207" s="273"/>
      <c r="C1207" s="274"/>
      <c r="D1207" s="259" t="s">
        <v>198</v>
      </c>
      <c r="E1207" s="275" t="s">
        <v>1</v>
      </c>
      <c r="F1207" s="276" t="s">
        <v>337</v>
      </c>
      <c r="G1207" s="274"/>
      <c r="H1207" s="277">
        <v>14.800000000000001</v>
      </c>
      <c r="I1207" s="278"/>
      <c r="J1207" s="274"/>
      <c r="K1207" s="274"/>
      <c r="L1207" s="279"/>
      <c r="M1207" s="280"/>
      <c r="N1207" s="281"/>
      <c r="O1207" s="281"/>
      <c r="P1207" s="281"/>
      <c r="Q1207" s="281"/>
      <c r="R1207" s="281"/>
      <c r="S1207" s="281"/>
      <c r="T1207" s="282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83" t="s">
        <v>198</v>
      </c>
      <c r="AU1207" s="283" t="s">
        <v>90</v>
      </c>
      <c r="AV1207" s="14" t="s">
        <v>90</v>
      </c>
      <c r="AW1207" s="14" t="s">
        <v>34</v>
      </c>
      <c r="AX1207" s="14" t="s">
        <v>79</v>
      </c>
      <c r="AY1207" s="283" t="s">
        <v>189</v>
      </c>
    </row>
    <row r="1208" s="13" customFormat="1">
      <c r="A1208" s="13"/>
      <c r="B1208" s="263"/>
      <c r="C1208" s="264"/>
      <c r="D1208" s="259" t="s">
        <v>198</v>
      </c>
      <c r="E1208" s="265" t="s">
        <v>1</v>
      </c>
      <c r="F1208" s="266" t="s">
        <v>338</v>
      </c>
      <c r="G1208" s="264"/>
      <c r="H1208" s="265" t="s">
        <v>1</v>
      </c>
      <c r="I1208" s="267"/>
      <c r="J1208" s="264"/>
      <c r="K1208" s="264"/>
      <c r="L1208" s="268"/>
      <c r="M1208" s="269"/>
      <c r="N1208" s="270"/>
      <c r="O1208" s="270"/>
      <c r="P1208" s="270"/>
      <c r="Q1208" s="270"/>
      <c r="R1208" s="270"/>
      <c r="S1208" s="270"/>
      <c r="T1208" s="271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72" t="s">
        <v>198</v>
      </c>
      <c r="AU1208" s="272" t="s">
        <v>90</v>
      </c>
      <c r="AV1208" s="13" t="s">
        <v>84</v>
      </c>
      <c r="AW1208" s="13" t="s">
        <v>34</v>
      </c>
      <c r="AX1208" s="13" t="s">
        <v>79</v>
      </c>
      <c r="AY1208" s="272" t="s">
        <v>189</v>
      </c>
    </row>
    <row r="1209" s="14" customFormat="1">
      <c r="A1209" s="14"/>
      <c r="B1209" s="273"/>
      <c r="C1209" s="274"/>
      <c r="D1209" s="259" t="s">
        <v>198</v>
      </c>
      <c r="E1209" s="275" t="s">
        <v>1</v>
      </c>
      <c r="F1209" s="276" t="s">
        <v>339</v>
      </c>
      <c r="G1209" s="274"/>
      <c r="H1209" s="277">
        <v>17.300000000000001</v>
      </c>
      <c r="I1209" s="278"/>
      <c r="J1209" s="274"/>
      <c r="K1209" s="274"/>
      <c r="L1209" s="279"/>
      <c r="M1209" s="280"/>
      <c r="N1209" s="281"/>
      <c r="O1209" s="281"/>
      <c r="P1209" s="281"/>
      <c r="Q1209" s="281"/>
      <c r="R1209" s="281"/>
      <c r="S1209" s="281"/>
      <c r="T1209" s="282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83" t="s">
        <v>198</v>
      </c>
      <c r="AU1209" s="283" t="s">
        <v>90</v>
      </c>
      <c r="AV1209" s="14" t="s">
        <v>90</v>
      </c>
      <c r="AW1209" s="14" t="s">
        <v>34</v>
      </c>
      <c r="AX1209" s="14" t="s">
        <v>79</v>
      </c>
      <c r="AY1209" s="283" t="s">
        <v>189</v>
      </c>
    </row>
    <row r="1210" s="13" customFormat="1">
      <c r="A1210" s="13"/>
      <c r="B1210" s="263"/>
      <c r="C1210" s="264"/>
      <c r="D1210" s="259" t="s">
        <v>198</v>
      </c>
      <c r="E1210" s="265" t="s">
        <v>1</v>
      </c>
      <c r="F1210" s="266" t="s">
        <v>1541</v>
      </c>
      <c r="G1210" s="264"/>
      <c r="H1210" s="265" t="s">
        <v>1</v>
      </c>
      <c r="I1210" s="267"/>
      <c r="J1210" s="264"/>
      <c r="K1210" s="264"/>
      <c r="L1210" s="268"/>
      <c r="M1210" s="269"/>
      <c r="N1210" s="270"/>
      <c r="O1210" s="270"/>
      <c r="P1210" s="270"/>
      <c r="Q1210" s="270"/>
      <c r="R1210" s="270"/>
      <c r="S1210" s="270"/>
      <c r="T1210" s="271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72" t="s">
        <v>198</v>
      </c>
      <c r="AU1210" s="272" t="s">
        <v>90</v>
      </c>
      <c r="AV1210" s="13" t="s">
        <v>84</v>
      </c>
      <c r="AW1210" s="13" t="s">
        <v>34</v>
      </c>
      <c r="AX1210" s="13" t="s">
        <v>79</v>
      </c>
      <c r="AY1210" s="272" t="s">
        <v>189</v>
      </c>
    </row>
    <row r="1211" s="14" customFormat="1">
      <c r="A1211" s="14"/>
      <c r="B1211" s="273"/>
      <c r="C1211" s="274"/>
      <c r="D1211" s="259" t="s">
        <v>198</v>
      </c>
      <c r="E1211" s="275" t="s">
        <v>1</v>
      </c>
      <c r="F1211" s="276" t="s">
        <v>345</v>
      </c>
      <c r="G1211" s="274"/>
      <c r="H1211" s="277">
        <v>4.2999999999999998</v>
      </c>
      <c r="I1211" s="278"/>
      <c r="J1211" s="274"/>
      <c r="K1211" s="274"/>
      <c r="L1211" s="279"/>
      <c r="M1211" s="280"/>
      <c r="N1211" s="281"/>
      <c r="O1211" s="281"/>
      <c r="P1211" s="281"/>
      <c r="Q1211" s="281"/>
      <c r="R1211" s="281"/>
      <c r="S1211" s="281"/>
      <c r="T1211" s="282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83" t="s">
        <v>198</v>
      </c>
      <c r="AU1211" s="283" t="s">
        <v>90</v>
      </c>
      <c r="AV1211" s="14" t="s">
        <v>90</v>
      </c>
      <c r="AW1211" s="14" t="s">
        <v>34</v>
      </c>
      <c r="AX1211" s="14" t="s">
        <v>79</v>
      </c>
      <c r="AY1211" s="283" t="s">
        <v>189</v>
      </c>
    </row>
    <row r="1212" s="15" customFormat="1">
      <c r="A1212" s="15"/>
      <c r="B1212" s="284"/>
      <c r="C1212" s="285"/>
      <c r="D1212" s="259" t="s">
        <v>198</v>
      </c>
      <c r="E1212" s="286" t="s">
        <v>117</v>
      </c>
      <c r="F1212" s="287" t="s">
        <v>201</v>
      </c>
      <c r="G1212" s="285"/>
      <c r="H1212" s="288">
        <v>146.40000000000001</v>
      </c>
      <c r="I1212" s="289"/>
      <c r="J1212" s="285"/>
      <c r="K1212" s="285"/>
      <c r="L1212" s="290"/>
      <c r="M1212" s="291"/>
      <c r="N1212" s="292"/>
      <c r="O1212" s="292"/>
      <c r="P1212" s="292"/>
      <c r="Q1212" s="292"/>
      <c r="R1212" s="292"/>
      <c r="S1212" s="292"/>
      <c r="T1212" s="293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294" t="s">
        <v>198</v>
      </c>
      <c r="AU1212" s="294" t="s">
        <v>90</v>
      </c>
      <c r="AV1212" s="15" t="s">
        <v>194</v>
      </c>
      <c r="AW1212" s="15" t="s">
        <v>34</v>
      </c>
      <c r="AX1212" s="15" t="s">
        <v>84</v>
      </c>
      <c r="AY1212" s="294" t="s">
        <v>189</v>
      </c>
    </row>
    <row r="1213" s="2" customFormat="1" ht="21.75" customHeight="1">
      <c r="A1213" s="39"/>
      <c r="B1213" s="40"/>
      <c r="C1213" s="295" t="s">
        <v>1542</v>
      </c>
      <c r="D1213" s="295" t="s">
        <v>242</v>
      </c>
      <c r="E1213" s="296" t="s">
        <v>1543</v>
      </c>
      <c r="F1213" s="297" t="s">
        <v>1544</v>
      </c>
      <c r="G1213" s="298" t="s">
        <v>88</v>
      </c>
      <c r="H1213" s="299">
        <v>161.03999999999999</v>
      </c>
      <c r="I1213" s="300"/>
      <c r="J1213" s="301">
        <f>ROUND(I1213*H1213,2)</f>
        <v>0</v>
      </c>
      <c r="K1213" s="302"/>
      <c r="L1213" s="303"/>
      <c r="M1213" s="304" t="s">
        <v>1</v>
      </c>
      <c r="N1213" s="305" t="s">
        <v>44</v>
      </c>
      <c r="O1213" s="92"/>
      <c r="P1213" s="255">
        <f>O1213*H1213</f>
        <v>0</v>
      </c>
      <c r="Q1213" s="255">
        <v>0.0028700000000000002</v>
      </c>
      <c r="R1213" s="255">
        <f>Q1213*H1213</f>
        <v>0.46218480000000001</v>
      </c>
      <c r="S1213" s="255">
        <v>0</v>
      </c>
      <c r="T1213" s="256">
        <f>S1213*H1213</f>
        <v>0</v>
      </c>
      <c r="U1213" s="39"/>
      <c r="V1213" s="39"/>
      <c r="W1213" s="39"/>
      <c r="X1213" s="39"/>
      <c r="Y1213" s="39"/>
      <c r="Z1213" s="39"/>
      <c r="AA1213" s="39"/>
      <c r="AB1213" s="39"/>
      <c r="AC1213" s="39"/>
      <c r="AD1213" s="39"/>
      <c r="AE1213" s="39"/>
      <c r="AR1213" s="257" t="s">
        <v>453</v>
      </c>
      <c r="AT1213" s="257" t="s">
        <v>242</v>
      </c>
      <c r="AU1213" s="257" t="s">
        <v>90</v>
      </c>
      <c r="AY1213" s="18" t="s">
        <v>189</v>
      </c>
      <c r="BE1213" s="258">
        <f>IF(N1213="základní",J1213,0)</f>
        <v>0</v>
      </c>
      <c r="BF1213" s="258">
        <f>IF(N1213="snížená",J1213,0)</f>
        <v>0</v>
      </c>
      <c r="BG1213" s="258">
        <f>IF(N1213="zákl. přenesená",J1213,0)</f>
        <v>0</v>
      </c>
      <c r="BH1213" s="258">
        <f>IF(N1213="sníž. přenesená",J1213,0)</f>
        <v>0</v>
      </c>
      <c r="BI1213" s="258">
        <f>IF(N1213="nulová",J1213,0)</f>
        <v>0</v>
      </c>
      <c r="BJ1213" s="18" t="s">
        <v>84</v>
      </c>
      <c r="BK1213" s="258">
        <f>ROUND(I1213*H1213,2)</f>
        <v>0</v>
      </c>
      <c r="BL1213" s="18" t="s">
        <v>294</v>
      </c>
      <c r="BM1213" s="257" t="s">
        <v>1545</v>
      </c>
    </row>
    <row r="1214" s="2" customFormat="1">
      <c r="A1214" s="39"/>
      <c r="B1214" s="40"/>
      <c r="C1214" s="41"/>
      <c r="D1214" s="259" t="s">
        <v>196</v>
      </c>
      <c r="E1214" s="41"/>
      <c r="F1214" s="260" t="s">
        <v>1544</v>
      </c>
      <c r="G1214" s="41"/>
      <c r="H1214" s="41"/>
      <c r="I1214" s="140"/>
      <c r="J1214" s="41"/>
      <c r="K1214" s="41"/>
      <c r="L1214" s="45"/>
      <c r="M1214" s="261"/>
      <c r="N1214" s="262"/>
      <c r="O1214" s="92"/>
      <c r="P1214" s="92"/>
      <c r="Q1214" s="92"/>
      <c r="R1214" s="92"/>
      <c r="S1214" s="92"/>
      <c r="T1214" s="93"/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T1214" s="18" t="s">
        <v>196</v>
      </c>
      <c r="AU1214" s="18" t="s">
        <v>90</v>
      </c>
    </row>
    <row r="1215" s="14" customFormat="1">
      <c r="A1215" s="14"/>
      <c r="B1215" s="273"/>
      <c r="C1215" s="274"/>
      <c r="D1215" s="259" t="s">
        <v>198</v>
      </c>
      <c r="E1215" s="275" t="s">
        <v>1</v>
      </c>
      <c r="F1215" s="276" t="s">
        <v>117</v>
      </c>
      <c r="G1215" s="274"/>
      <c r="H1215" s="277">
        <v>146.40000000000001</v>
      </c>
      <c r="I1215" s="278"/>
      <c r="J1215" s="274"/>
      <c r="K1215" s="274"/>
      <c r="L1215" s="279"/>
      <c r="M1215" s="280"/>
      <c r="N1215" s="281"/>
      <c r="O1215" s="281"/>
      <c r="P1215" s="281"/>
      <c r="Q1215" s="281"/>
      <c r="R1215" s="281"/>
      <c r="S1215" s="281"/>
      <c r="T1215" s="282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83" t="s">
        <v>198</v>
      </c>
      <c r="AU1215" s="283" t="s">
        <v>90</v>
      </c>
      <c r="AV1215" s="14" t="s">
        <v>90</v>
      </c>
      <c r="AW1215" s="14" t="s">
        <v>34</v>
      </c>
      <c r="AX1215" s="14" t="s">
        <v>79</v>
      </c>
      <c r="AY1215" s="283" t="s">
        <v>189</v>
      </c>
    </row>
    <row r="1216" s="15" customFormat="1">
      <c r="A1216" s="15"/>
      <c r="B1216" s="284"/>
      <c r="C1216" s="285"/>
      <c r="D1216" s="259" t="s">
        <v>198</v>
      </c>
      <c r="E1216" s="286" t="s">
        <v>1</v>
      </c>
      <c r="F1216" s="287" t="s">
        <v>201</v>
      </c>
      <c r="G1216" s="285"/>
      <c r="H1216" s="288">
        <v>146.40000000000001</v>
      </c>
      <c r="I1216" s="289"/>
      <c r="J1216" s="285"/>
      <c r="K1216" s="285"/>
      <c r="L1216" s="290"/>
      <c r="M1216" s="291"/>
      <c r="N1216" s="292"/>
      <c r="O1216" s="292"/>
      <c r="P1216" s="292"/>
      <c r="Q1216" s="292"/>
      <c r="R1216" s="292"/>
      <c r="S1216" s="292"/>
      <c r="T1216" s="293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94" t="s">
        <v>198</v>
      </c>
      <c r="AU1216" s="294" t="s">
        <v>90</v>
      </c>
      <c r="AV1216" s="15" t="s">
        <v>194</v>
      </c>
      <c r="AW1216" s="15" t="s">
        <v>34</v>
      </c>
      <c r="AX1216" s="15" t="s">
        <v>84</v>
      </c>
      <c r="AY1216" s="294" t="s">
        <v>189</v>
      </c>
    </row>
    <row r="1217" s="14" customFormat="1">
      <c r="A1217" s="14"/>
      <c r="B1217" s="273"/>
      <c r="C1217" s="274"/>
      <c r="D1217" s="259" t="s">
        <v>198</v>
      </c>
      <c r="E1217" s="274"/>
      <c r="F1217" s="276" t="s">
        <v>1546</v>
      </c>
      <c r="G1217" s="274"/>
      <c r="H1217" s="277">
        <v>161.03999999999999</v>
      </c>
      <c r="I1217" s="278"/>
      <c r="J1217" s="274"/>
      <c r="K1217" s="274"/>
      <c r="L1217" s="279"/>
      <c r="M1217" s="280"/>
      <c r="N1217" s="281"/>
      <c r="O1217" s="281"/>
      <c r="P1217" s="281"/>
      <c r="Q1217" s="281"/>
      <c r="R1217" s="281"/>
      <c r="S1217" s="281"/>
      <c r="T1217" s="282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83" t="s">
        <v>198</v>
      </c>
      <c r="AU1217" s="283" t="s">
        <v>90</v>
      </c>
      <c r="AV1217" s="14" t="s">
        <v>90</v>
      </c>
      <c r="AW1217" s="14" t="s">
        <v>4</v>
      </c>
      <c r="AX1217" s="14" t="s">
        <v>84</v>
      </c>
      <c r="AY1217" s="283" t="s">
        <v>189</v>
      </c>
    </row>
    <row r="1218" s="2" customFormat="1" ht="16.5" customHeight="1">
      <c r="A1218" s="39"/>
      <c r="B1218" s="40"/>
      <c r="C1218" s="245" t="s">
        <v>1547</v>
      </c>
      <c r="D1218" s="245" t="s">
        <v>191</v>
      </c>
      <c r="E1218" s="246" t="s">
        <v>1548</v>
      </c>
      <c r="F1218" s="247" t="s">
        <v>1549</v>
      </c>
      <c r="G1218" s="248" t="s">
        <v>418</v>
      </c>
      <c r="H1218" s="249">
        <v>131.90000000000001</v>
      </c>
      <c r="I1218" s="250"/>
      <c r="J1218" s="251">
        <f>ROUND(I1218*H1218,2)</f>
        <v>0</v>
      </c>
      <c r="K1218" s="252"/>
      <c r="L1218" s="45"/>
      <c r="M1218" s="253" t="s">
        <v>1</v>
      </c>
      <c r="N1218" s="254" t="s">
        <v>44</v>
      </c>
      <c r="O1218" s="92"/>
      <c r="P1218" s="255">
        <f>O1218*H1218</f>
        <v>0</v>
      </c>
      <c r="Q1218" s="255">
        <v>0</v>
      </c>
      <c r="R1218" s="255">
        <f>Q1218*H1218</f>
        <v>0</v>
      </c>
      <c r="S1218" s="255">
        <v>0.00029999999999999997</v>
      </c>
      <c r="T1218" s="256">
        <f>S1218*H1218</f>
        <v>0.039570000000000001</v>
      </c>
      <c r="U1218" s="39"/>
      <c r="V1218" s="39"/>
      <c r="W1218" s="39"/>
      <c r="X1218" s="39"/>
      <c r="Y1218" s="39"/>
      <c r="Z1218" s="39"/>
      <c r="AA1218" s="39"/>
      <c r="AB1218" s="39"/>
      <c r="AC1218" s="39"/>
      <c r="AD1218" s="39"/>
      <c r="AE1218" s="39"/>
      <c r="AR1218" s="257" t="s">
        <v>294</v>
      </c>
      <c r="AT1218" s="257" t="s">
        <v>191</v>
      </c>
      <c r="AU1218" s="257" t="s">
        <v>90</v>
      </c>
      <c r="AY1218" s="18" t="s">
        <v>189</v>
      </c>
      <c r="BE1218" s="258">
        <f>IF(N1218="základní",J1218,0)</f>
        <v>0</v>
      </c>
      <c r="BF1218" s="258">
        <f>IF(N1218="snížená",J1218,0)</f>
        <v>0</v>
      </c>
      <c r="BG1218" s="258">
        <f>IF(N1218="zákl. přenesená",J1218,0)</f>
        <v>0</v>
      </c>
      <c r="BH1218" s="258">
        <f>IF(N1218="sníž. přenesená",J1218,0)</f>
        <v>0</v>
      </c>
      <c r="BI1218" s="258">
        <f>IF(N1218="nulová",J1218,0)</f>
        <v>0</v>
      </c>
      <c r="BJ1218" s="18" t="s">
        <v>84</v>
      </c>
      <c r="BK1218" s="258">
        <f>ROUND(I1218*H1218,2)</f>
        <v>0</v>
      </c>
      <c r="BL1218" s="18" t="s">
        <v>294</v>
      </c>
      <c r="BM1218" s="257" t="s">
        <v>1550</v>
      </c>
    </row>
    <row r="1219" s="2" customFormat="1">
      <c r="A1219" s="39"/>
      <c r="B1219" s="40"/>
      <c r="C1219" s="41"/>
      <c r="D1219" s="259" t="s">
        <v>196</v>
      </c>
      <c r="E1219" s="41"/>
      <c r="F1219" s="260" t="s">
        <v>1551</v>
      </c>
      <c r="G1219" s="41"/>
      <c r="H1219" s="41"/>
      <c r="I1219" s="140"/>
      <c r="J1219" s="41"/>
      <c r="K1219" s="41"/>
      <c r="L1219" s="45"/>
      <c r="M1219" s="261"/>
      <c r="N1219" s="262"/>
      <c r="O1219" s="92"/>
      <c r="P1219" s="92"/>
      <c r="Q1219" s="92"/>
      <c r="R1219" s="92"/>
      <c r="S1219" s="92"/>
      <c r="T1219" s="93"/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T1219" s="18" t="s">
        <v>196</v>
      </c>
      <c r="AU1219" s="18" t="s">
        <v>90</v>
      </c>
    </row>
    <row r="1220" s="13" customFormat="1">
      <c r="A1220" s="13"/>
      <c r="B1220" s="263"/>
      <c r="C1220" s="264"/>
      <c r="D1220" s="259" t="s">
        <v>198</v>
      </c>
      <c r="E1220" s="265" t="s">
        <v>1</v>
      </c>
      <c r="F1220" s="266" t="s">
        <v>318</v>
      </c>
      <c r="G1220" s="264"/>
      <c r="H1220" s="265" t="s">
        <v>1</v>
      </c>
      <c r="I1220" s="267"/>
      <c r="J1220" s="264"/>
      <c r="K1220" s="264"/>
      <c r="L1220" s="268"/>
      <c r="M1220" s="269"/>
      <c r="N1220" s="270"/>
      <c r="O1220" s="270"/>
      <c r="P1220" s="270"/>
      <c r="Q1220" s="270"/>
      <c r="R1220" s="270"/>
      <c r="S1220" s="270"/>
      <c r="T1220" s="271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72" t="s">
        <v>198</v>
      </c>
      <c r="AU1220" s="272" t="s">
        <v>90</v>
      </c>
      <c r="AV1220" s="13" t="s">
        <v>84</v>
      </c>
      <c r="AW1220" s="13" t="s">
        <v>34</v>
      </c>
      <c r="AX1220" s="13" t="s">
        <v>79</v>
      </c>
      <c r="AY1220" s="272" t="s">
        <v>189</v>
      </c>
    </row>
    <row r="1221" s="14" customFormat="1">
      <c r="A1221" s="14"/>
      <c r="B1221" s="273"/>
      <c r="C1221" s="274"/>
      <c r="D1221" s="259" t="s">
        <v>198</v>
      </c>
      <c r="E1221" s="275" t="s">
        <v>1</v>
      </c>
      <c r="F1221" s="276" t="s">
        <v>1552</v>
      </c>
      <c r="G1221" s="274"/>
      <c r="H1221" s="277">
        <v>26.100000000000001</v>
      </c>
      <c r="I1221" s="278"/>
      <c r="J1221" s="274"/>
      <c r="K1221" s="274"/>
      <c r="L1221" s="279"/>
      <c r="M1221" s="280"/>
      <c r="N1221" s="281"/>
      <c r="O1221" s="281"/>
      <c r="P1221" s="281"/>
      <c r="Q1221" s="281"/>
      <c r="R1221" s="281"/>
      <c r="S1221" s="281"/>
      <c r="T1221" s="282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83" t="s">
        <v>198</v>
      </c>
      <c r="AU1221" s="283" t="s">
        <v>90</v>
      </c>
      <c r="AV1221" s="14" t="s">
        <v>90</v>
      </c>
      <c r="AW1221" s="14" t="s">
        <v>34</v>
      </c>
      <c r="AX1221" s="14" t="s">
        <v>79</v>
      </c>
      <c r="AY1221" s="283" t="s">
        <v>189</v>
      </c>
    </row>
    <row r="1222" s="13" customFormat="1">
      <c r="A1222" s="13"/>
      <c r="B1222" s="263"/>
      <c r="C1222" s="264"/>
      <c r="D1222" s="259" t="s">
        <v>198</v>
      </c>
      <c r="E1222" s="265" t="s">
        <v>1</v>
      </c>
      <c r="F1222" s="266" t="s">
        <v>320</v>
      </c>
      <c r="G1222" s="264"/>
      <c r="H1222" s="265" t="s">
        <v>1</v>
      </c>
      <c r="I1222" s="267"/>
      <c r="J1222" s="264"/>
      <c r="K1222" s="264"/>
      <c r="L1222" s="268"/>
      <c r="M1222" s="269"/>
      <c r="N1222" s="270"/>
      <c r="O1222" s="270"/>
      <c r="P1222" s="270"/>
      <c r="Q1222" s="270"/>
      <c r="R1222" s="270"/>
      <c r="S1222" s="270"/>
      <c r="T1222" s="271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72" t="s">
        <v>198</v>
      </c>
      <c r="AU1222" s="272" t="s">
        <v>90</v>
      </c>
      <c r="AV1222" s="13" t="s">
        <v>84</v>
      </c>
      <c r="AW1222" s="13" t="s">
        <v>34</v>
      </c>
      <c r="AX1222" s="13" t="s">
        <v>79</v>
      </c>
      <c r="AY1222" s="272" t="s">
        <v>189</v>
      </c>
    </row>
    <row r="1223" s="14" customFormat="1">
      <c r="A1223" s="14"/>
      <c r="B1223" s="273"/>
      <c r="C1223" s="274"/>
      <c r="D1223" s="259" t="s">
        <v>198</v>
      </c>
      <c r="E1223" s="275" t="s">
        <v>1</v>
      </c>
      <c r="F1223" s="276" t="s">
        <v>1553</v>
      </c>
      <c r="G1223" s="274"/>
      <c r="H1223" s="277">
        <v>26.800000000000001</v>
      </c>
      <c r="I1223" s="278"/>
      <c r="J1223" s="274"/>
      <c r="K1223" s="274"/>
      <c r="L1223" s="279"/>
      <c r="M1223" s="280"/>
      <c r="N1223" s="281"/>
      <c r="O1223" s="281"/>
      <c r="P1223" s="281"/>
      <c r="Q1223" s="281"/>
      <c r="R1223" s="281"/>
      <c r="S1223" s="281"/>
      <c r="T1223" s="282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83" t="s">
        <v>198</v>
      </c>
      <c r="AU1223" s="283" t="s">
        <v>90</v>
      </c>
      <c r="AV1223" s="14" t="s">
        <v>90</v>
      </c>
      <c r="AW1223" s="14" t="s">
        <v>34</v>
      </c>
      <c r="AX1223" s="14" t="s">
        <v>79</v>
      </c>
      <c r="AY1223" s="283" t="s">
        <v>189</v>
      </c>
    </row>
    <row r="1224" s="13" customFormat="1">
      <c r="A1224" s="13"/>
      <c r="B1224" s="263"/>
      <c r="C1224" s="264"/>
      <c r="D1224" s="259" t="s">
        <v>198</v>
      </c>
      <c r="E1224" s="265" t="s">
        <v>1</v>
      </c>
      <c r="F1224" s="266" t="s">
        <v>1535</v>
      </c>
      <c r="G1224" s="264"/>
      <c r="H1224" s="265" t="s">
        <v>1</v>
      </c>
      <c r="I1224" s="267"/>
      <c r="J1224" s="264"/>
      <c r="K1224" s="264"/>
      <c r="L1224" s="268"/>
      <c r="M1224" s="269"/>
      <c r="N1224" s="270"/>
      <c r="O1224" s="270"/>
      <c r="P1224" s="270"/>
      <c r="Q1224" s="270"/>
      <c r="R1224" s="270"/>
      <c r="S1224" s="270"/>
      <c r="T1224" s="271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72" t="s">
        <v>198</v>
      </c>
      <c r="AU1224" s="272" t="s">
        <v>90</v>
      </c>
      <c r="AV1224" s="13" t="s">
        <v>84</v>
      </c>
      <c r="AW1224" s="13" t="s">
        <v>34</v>
      </c>
      <c r="AX1224" s="13" t="s">
        <v>79</v>
      </c>
      <c r="AY1224" s="272" t="s">
        <v>189</v>
      </c>
    </row>
    <row r="1225" s="13" customFormat="1">
      <c r="A1225" s="13"/>
      <c r="B1225" s="263"/>
      <c r="C1225" s="264"/>
      <c r="D1225" s="259" t="s">
        <v>198</v>
      </c>
      <c r="E1225" s="265" t="s">
        <v>1</v>
      </c>
      <c r="F1225" s="266" t="s">
        <v>334</v>
      </c>
      <c r="G1225" s="264"/>
      <c r="H1225" s="265" t="s">
        <v>1</v>
      </c>
      <c r="I1225" s="267"/>
      <c r="J1225" s="264"/>
      <c r="K1225" s="264"/>
      <c r="L1225" s="268"/>
      <c r="M1225" s="269"/>
      <c r="N1225" s="270"/>
      <c r="O1225" s="270"/>
      <c r="P1225" s="270"/>
      <c r="Q1225" s="270"/>
      <c r="R1225" s="270"/>
      <c r="S1225" s="270"/>
      <c r="T1225" s="271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72" t="s">
        <v>198</v>
      </c>
      <c r="AU1225" s="272" t="s">
        <v>90</v>
      </c>
      <c r="AV1225" s="13" t="s">
        <v>84</v>
      </c>
      <c r="AW1225" s="13" t="s">
        <v>34</v>
      </c>
      <c r="AX1225" s="13" t="s">
        <v>79</v>
      </c>
      <c r="AY1225" s="272" t="s">
        <v>189</v>
      </c>
    </row>
    <row r="1226" s="14" customFormat="1">
      <c r="A1226" s="14"/>
      <c r="B1226" s="273"/>
      <c r="C1226" s="274"/>
      <c r="D1226" s="259" t="s">
        <v>198</v>
      </c>
      <c r="E1226" s="275" t="s">
        <v>1</v>
      </c>
      <c r="F1226" s="276" t="s">
        <v>1554</v>
      </c>
      <c r="G1226" s="274"/>
      <c r="H1226" s="277">
        <v>29.199999999999999</v>
      </c>
      <c r="I1226" s="278"/>
      <c r="J1226" s="274"/>
      <c r="K1226" s="274"/>
      <c r="L1226" s="279"/>
      <c r="M1226" s="280"/>
      <c r="N1226" s="281"/>
      <c r="O1226" s="281"/>
      <c r="P1226" s="281"/>
      <c r="Q1226" s="281"/>
      <c r="R1226" s="281"/>
      <c r="S1226" s="281"/>
      <c r="T1226" s="282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83" t="s">
        <v>198</v>
      </c>
      <c r="AU1226" s="283" t="s">
        <v>90</v>
      </c>
      <c r="AV1226" s="14" t="s">
        <v>90</v>
      </c>
      <c r="AW1226" s="14" t="s">
        <v>34</v>
      </c>
      <c r="AX1226" s="14" t="s">
        <v>79</v>
      </c>
      <c r="AY1226" s="283" t="s">
        <v>189</v>
      </c>
    </row>
    <row r="1227" s="13" customFormat="1">
      <c r="A1227" s="13"/>
      <c r="B1227" s="263"/>
      <c r="C1227" s="264"/>
      <c r="D1227" s="259" t="s">
        <v>198</v>
      </c>
      <c r="E1227" s="265" t="s">
        <v>1</v>
      </c>
      <c r="F1227" s="266" t="s">
        <v>336</v>
      </c>
      <c r="G1227" s="264"/>
      <c r="H1227" s="265" t="s">
        <v>1</v>
      </c>
      <c r="I1227" s="267"/>
      <c r="J1227" s="264"/>
      <c r="K1227" s="264"/>
      <c r="L1227" s="268"/>
      <c r="M1227" s="269"/>
      <c r="N1227" s="270"/>
      <c r="O1227" s="270"/>
      <c r="P1227" s="270"/>
      <c r="Q1227" s="270"/>
      <c r="R1227" s="270"/>
      <c r="S1227" s="270"/>
      <c r="T1227" s="271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72" t="s">
        <v>198</v>
      </c>
      <c r="AU1227" s="272" t="s">
        <v>90</v>
      </c>
      <c r="AV1227" s="13" t="s">
        <v>84</v>
      </c>
      <c r="AW1227" s="13" t="s">
        <v>34</v>
      </c>
      <c r="AX1227" s="13" t="s">
        <v>79</v>
      </c>
      <c r="AY1227" s="272" t="s">
        <v>189</v>
      </c>
    </row>
    <row r="1228" s="14" customFormat="1">
      <c r="A1228" s="14"/>
      <c r="B1228" s="273"/>
      <c r="C1228" s="274"/>
      <c r="D1228" s="259" t="s">
        <v>198</v>
      </c>
      <c r="E1228" s="275" t="s">
        <v>1</v>
      </c>
      <c r="F1228" s="276" t="s">
        <v>1555</v>
      </c>
      <c r="G1228" s="274"/>
      <c r="H1228" s="277">
        <v>17.5</v>
      </c>
      <c r="I1228" s="278"/>
      <c r="J1228" s="274"/>
      <c r="K1228" s="274"/>
      <c r="L1228" s="279"/>
      <c r="M1228" s="280"/>
      <c r="N1228" s="281"/>
      <c r="O1228" s="281"/>
      <c r="P1228" s="281"/>
      <c r="Q1228" s="281"/>
      <c r="R1228" s="281"/>
      <c r="S1228" s="281"/>
      <c r="T1228" s="282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83" t="s">
        <v>198</v>
      </c>
      <c r="AU1228" s="283" t="s">
        <v>90</v>
      </c>
      <c r="AV1228" s="14" t="s">
        <v>90</v>
      </c>
      <c r="AW1228" s="14" t="s">
        <v>34</v>
      </c>
      <c r="AX1228" s="14" t="s">
        <v>79</v>
      </c>
      <c r="AY1228" s="283" t="s">
        <v>189</v>
      </c>
    </row>
    <row r="1229" s="13" customFormat="1">
      <c r="A1229" s="13"/>
      <c r="B1229" s="263"/>
      <c r="C1229" s="264"/>
      <c r="D1229" s="259" t="s">
        <v>198</v>
      </c>
      <c r="E1229" s="265" t="s">
        <v>1</v>
      </c>
      <c r="F1229" s="266" t="s">
        <v>338</v>
      </c>
      <c r="G1229" s="264"/>
      <c r="H1229" s="265" t="s">
        <v>1</v>
      </c>
      <c r="I1229" s="267"/>
      <c r="J1229" s="264"/>
      <c r="K1229" s="264"/>
      <c r="L1229" s="268"/>
      <c r="M1229" s="269"/>
      <c r="N1229" s="270"/>
      <c r="O1229" s="270"/>
      <c r="P1229" s="270"/>
      <c r="Q1229" s="270"/>
      <c r="R1229" s="270"/>
      <c r="S1229" s="270"/>
      <c r="T1229" s="271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72" t="s">
        <v>198</v>
      </c>
      <c r="AU1229" s="272" t="s">
        <v>90</v>
      </c>
      <c r="AV1229" s="13" t="s">
        <v>84</v>
      </c>
      <c r="AW1229" s="13" t="s">
        <v>34</v>
      </c>
      <c r="AX1229" s="13" t="s">
        <v>79</v>
      </c>
      <c r="AY1229" s="272" t="s">
        <v>189</v>
      </c>
    </row>
    <row r="1230" s="14" customFormat="1">
      <c r="A1230" s="14"/>
      <c r="B1230" s="273"/>
      <c r="C1230" s="274"/>
      <c r="D1230" s="259" t="s">
        <v>198</v>
      </c>
      <c r="E1230" s="275" t="s">
        <v>1</v>
      </c>
      <c r="F1230" s="276" t="s">
        <v>1556</v>
      </c>
      <c r="G1230" s="274"/>
      <c r="H1230" s="277">
        <v>16.199999999999999</v>
      </c>
      <c r="I1230" s="278"/>
      <c r="J1230" s="274"/>
      <c r="K1230" s="274"/>
      <c r="L1230" s="279"/>
      <c r="M1230" s="280"/>
      <c r="N1230" s="281"/>
      <c r="O1230" s="281"/>
      <c r="P1230" s="281"/>
      <c r="Q1230" s="281"/>
      <c r="R1230" s="281"/>
      <c r="S1230" s="281"/>
      <c r="T1230" s="282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83" t="s">
        <v>198</v>
      </c>
      <c r="AU1230" s="283" t="s">
        <v>90</v>
      </c>
      <c r="AV1230" s="14" t="s">
        <v>90</v>
      </c>
      <c r="AW1230" s="14" t="s">
        <v>34</v>
      </c>
      <c r="AX1230" s="14" t="s">
        <v>79</v>
      </c>
      <c r="AY1230" s="283" t="s">
        <v>189</v>
      </c>
    </row>
    <row r="1231" s="13" customFormat="1">
      <c r="A1231" s="13"/>
      <c r="B1231" s="263"/>
      <c r="C1231" s="264"/>
      <c r="D1231" s="259" t="s">
        <v>198</v>
      </c>
      <c r="E1231" s="265" t="s">
        <v>1</v>
      </c>
      <c r="F1231" s="266" t="s">
        <v>340</v>
      </c>
      <c r="G1231" s="264"/>
      <c r="H1231" s="265" t="s">
        <v>1</v>
      </c>
      <c r="I1231" s="267"/>
      <c r="J1231" s="264"/>
      <c r="K1231" s="264"/>
      <c r="L1231" s="268"/>
      <c r="M1231" s="269"/>
      <c r="N1231" s="270"/>
      <c r="O1231" s="270"/>
      <c r="P1231" s="270"/>
      <c r="Q1231" s="270"/>
      <c r="R1231" s="270"/>
      <c r="S1231" s="270"/>
      <c r="T1231" s="271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72" t="s">
        <v>198</v>
      </c>
      <c r="AU1231" s="272" t="s">
        <v>90</v>
      </c>
      <c r="AV1231" s="13" t="s">
        <v>84</v>
      </c>
      <c r="AW1231" s="13" t="s">
        <v>34</v>
      </c>
      <c r="AX1231" s="13" t="s">
        <v>79</v>
      </c>
      <c r="AY1231" s="272" t="s">
        <v>189</v>
      </c>
    </row>
    <row r="1232" s="14" customFormat="1">
      <c r="A1232" s="14"/>
      <c r="B1232" s="273"/>
      <c r="C1232" s="274"/>
      <c r="D1232" s="259" t="s">
        <v>198</v>
      </c>
      <c r="E1232" s="275" t="s">
        <v>1</v>
      </c>
      <c r="F1232" s="276" t="s">
        <v>1557</v>
      </c>
      <c r="G1232" s="274"/>
      <c r="H1232" s="277">
        <v>16.100000000000001</v>
      </c>
      <c r="I1232" s="278"/>
      <c r="J1232" s="274"/>
      <c r="K1232" s="274"/>
      <c r="L1232" s="279"/>
      <c r="M1232" s="280"/>
      <c r="N1232" s="281"/>
      <c r="O1232" s="281"/>
      <c r="P1232" s="281"/>
      <c r="Q1232" s="281"/>
      <c r="R1232" s="281"/>
      <c r="S1232" s="281"/>
      <c r="T1232" s="282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83" t="s">
        <v>198</v>
      </c>
      <c r="AU1232" s="283" t="s">
        <v>90</v>
      </c>
      <c r="AV1232" s="14" t="s">
        <v>90</v>
      </c>
      <c r="AW1232" s="14" t="s">
        <v>34</v>
      </c>
      <c r="AX1232" s="14" t="s">
        <v>79</v>
      </c>
      <c r="AY1232" s="283" t="s">
        <v>189</v>
      </c>
    </row>
    <row r="1233" s="15" customFormat="1">
      <c r="A1233" s="15"/>
      <c r="B1233" s="284"/>
      <c r="C1233" s="285"/>
      <c r="D1233" s="259" t="s">
        <v>198</v>
      </c>
      <c r="E1233" s="286" t="s">
        <v>1</v>
      </c>
      <c r="F1233" s="287" t="s">
        <v>201</v>
      </c>
      <c r="G1233" s="285"/>
      <c r="H1233" s="288">
        <v>131.90000000000001</v>
      </c>
      <c r="I1233" s="289"/>
      <c r="J1233" s="285"/>
      <c r="K1233" s="285"/>
      <c r="L1233" s="290"/>
      <c r="M1233" s="291"/>
      <c r="N1233" s="292"/>
      <c r="O1233" s="292"/>
      <c r="P1233" s="292"/>
      <c r="Q1233" s="292"/>
      <c r="R1233" s="292"/>
      <c r="S1233" s="292"/>
      <c r="T1233" s="293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T1233" s="294" t="s">
        <v>198</v>
      </c>
      <c r="AU1233" s="294" t="s">
        <v>90</v>
      </c>
      <c r="AV1233" s="15" t="s">
        <v>194</v>
      </c>
      <c r="AW1233" s="15" t="s">
        <v>34</v>
      </c>
      <c r="AX1233" s="15" t="s">
        <v>84</v>
      </c>
      <c r="AY1233" s="294" t="s">
        <v>189</v>
      </c>
    </row>
    <row r="1234" s="2" customFormat="1" ht="16.5" customHeight="1">
      <c r="A1234" s="39"/>
      <c r="B1234" s="40"/>
      <c r="C1234" s="245" t="s">
        <v>1558</v>
      </c>
      <c r="D1234" s="245" t="s">
        <v>191</v>
      </c>
      <c r="E1234" s="246" t="s">
        <v>1559</v>
      </c>
      <c r="F1234" s="247" t="s">
        <v>1560</v>
      </c>
      <c r="G1234" s="248" t="s">
        <v>418</v>
      </c>
      <c r="H1234" s="249">
        <v>124.2</v>
      </c>
      <c r="I1234" s="250"/>
      <c r="J1234" s="251">
        <f>ROUND(I1234*H1234,2)</f>
        <v>0</v>
      </c>
      <c r="K1234" s="252"/>
      <c r="L1234" s="45"/>
      <c r="M1234" s="253" t="s">
        <v>1</v>
      </c>
      <c r="N1234" s="254" t="s">
        <v>44</v>
      </c>
      <c r="O1234" s="92"/>
      <c r="P1234" s="255">
        <f>O1234*H1234</f>
        <v>0</v>
      </c>
      <c r="Q1234" s="255">
        <v>1.0000000000000001E-05</v>
      </c>
      <c r="R1234" s="255">
        <f>Q1234*H1234</f>
        <v>0.0012420000000000001</v>
      </c>
      <c r="S1234" s="255">
        <v>0</v>
      </c>
      <c r="T1234" s="256">
        <f>S1234*H1234</f>
        <v>0</v>
      </c>
      <c r="U1234" s="39"/>
      <c r="V1234" s="39"/>
      <c r="W1234" s="39"/>
      <c r="X1234" s="39"/>
      <c r="Y1234" s="39"/>
      <c r="Z1234" s="39"/>
      <c r="AA1234" s="39"/>
      <c r="AB1234" s="39"/>
      <c r="AC1234" s="39"/>
      <c r="AD1234" s="39"/>
      <c r="AE1234" s="39"/>
      <c r="AR1234" s="257" t="s">
        <v>294</v>
      </c>
      <c r="AT1234" s="257" t="s">
        <v>191</v>
      </c>
      <c r="AU1234" s="257" t="s">
        <v>90</v>
      </c>
      <c r="AY1234" s="18" t="s">
        <v>189</v>
      </c>
      <c r="BE1234" s="258">
        <f>IF(N1234="základní",J1234,0)</f>
        <v>0</v>
      </c>
      <c r="BF1234" s="258">
        <f>IF(N1234="snížená",J1234,0)</f>
        <v>0</v>
      </c>
      <c r="BG1234" s="258">
        <f>IF(N1234="zákl. přenesená",J1234,0)</f>
        <v>0</v>
      </c>
      <c r="BH1234" s="258">
        <f>IF(N1234="sníž. přenesená",J1234,0)</f>
        <v>0</v>
      </c>
      <c r="BI1234" s="258">
        <f>IF(N1234="nulová",J1234,0)</f>
        <v>0</v>
      </c>
      <c r="BJ1234" s="18" t="s">
        <v>84</v>
      </c>
      <c r="BK1234" s="258">
        <f>ROUND(I1234*H1234,2)</f>
        <v>0</v>
      </c>
      <c r="BL1234" s="18" t="s">
        <v>294</v>
      </c>
      <c r="BM1234" s="257" t="s">
        <v>1561</v>
      </c>
    </row>
    <row r="1235" s="2" customFormat="1">
      <c r="A1235" s="39"/>
      <c r="B1235" s="40"/>
      <c r="C1235" s="41"/>
      <c r="D1235" s="259" t="s">
        <v>196</v>
      </c>
      <c r="E1235" s="41"/>
      <c r="F1235" s="260" t="s">
        <v>1562</v>
      </c>
      <c r="G1235" s="41"/>
      <c r="H1235" s="41"/>
      <c r="I1235" s="140"/>
      <c r="J1235" s="41"/>
      <c r="K1235" s="41"/>
      <c r="L1235" s="45"/>
      <c r="M1235" s="261"/>
      <c r="N1235" s="262"/>
      <c r="O1235" s="92"/>
      <c r="P1235" s="92"/>
      <c r="Q1235" s="92"/>
      <c r="R1235" s="92"/>
      <c r="S1235" s="92"/>
      <c r="T1235" s="93"/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T1235" s="18" t="s">
        <v>196</v>
      </c>
      <c r="AU1235" s="18" t="s">
        <v>90</v>
      </c>
    </row>
    <row r="1236" s="13" customFormat="1">
      <c r="A1236" s="13"/>
      <c r="B1236" s="263"/>
      <c r="C1236" s="264"/>
      <c r="D1236" s="259" t="s">
        <v>198</v>
      </c>
      <c r="E1236" s="265" t="s">
        <v>1</v>
      </c>
      <c r="F1236" s="266" t="s">
        <v>318</v>
      </c>
      <c r="G1236" s="264"/>
      <c r="H1236" s="265" t="s">
        <v>1</v>
      </c>
      <c r="I1236" s="267"/>
      <c r="J1236" s="264"/>
      <c r="K1236" s="264"/>
      <c r="L1236" s="268"/>
      <c r="M1236" s="269"/>
      <c r="N1236" s="270"/>
      <c r="O1236" s="270"/>
      <c r="P1236" s="270"/>
      <c r="Q1236" s="270"/>
      <c r="R1236" s="270"/>
      <c r="S1236" s="270"/>
      <c r="T1236" s="271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72" t="s">
        <v>198</v>
      </c>
      <c r="AU1236" s="272" t="s">
        <v>90</v>
      </c>
      <c r="AV1236" s="13" t="s">
        <v>84</v>
      </c>
      <c r="AW1236" s="13" t="s">
        <v>34</v>
      </c>
      <c r="AX1236" s="13" t="s">
        <v>79</v>
      </c>
      <c r="AY1236" s="272" t="s">
        <v>189</v>
      </c>
    </row>
    <row r="1237" s="14" customFormat="1">
      <c r="A1237" s="14"/>
      <c r="B1237" s="273"/>
      <c r="C1237" s="274"/>
      <c r="D1237" s="259" t="s">
        <v>198</v>
      </c>
      <c r="E1237" s="275" t="s">
        <v>1</v>
      </c>
      <c r="F1237" s="276" t="s">
        <v>1552</v>
      </c>
      <c r="G1237" s="274"/>
      <c r="H1237" s="277">
        <v>26.100000000000001</v>
      </c>
      <c r="I1237" s="278"/>
      <c r="J1237" s="274"/>
      <c r="K1237" s="274"/>
      <c r="L1237" s="279"/>
      <c r="M1237" s="280"/>
      <c r="N1237" s="281"/>
      <c r="O1237" s="281"/>
      <c r="P1237" s="281"/>
      <c r="Q1237" s="281"/>
      <c r="R1237" s="281"/>
      <c r="S1237" s="281"/>
      <c r="T1237" s="282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83" t="s">
        <v>198</v>
      </c>
      <c r="AU1237" s="283" t="s">
        <v>90</v>
      </c>
      <c r="AV1237" s="14" t="s">
        <v>90</v>
      </c>
      <c r="AW1237" s="14" t="s">
        <v>34</v>
      </c>
      <c r="AX1237" s="14" t="s">
        <v>79</v>
      </c>
      <c r="AY1237" s="283" t="s">
        <v>189</v>
      </c>
    </row>
    <row r="1238" s="13" customFormat="1">
      <c r="A1238" s="13"/>
      <c r="B1238" s="263"/>
      <c r="C1238" s="264"/>
      <c r="D1238" s="259" t="s">
        <v>198</v>
      </c>
      <c r="E1238" s="265" t="s">
        <v>1</v>
      </c>
      <c r="F1238" s="266" t="s">
        <v>320</v>
      </c>
      <c r="G1238" s="264"/>
      <c r="H1238" s="265" t="s">
        <v>1</v>
      </c>
      <c r="I1238" s="267"/>
      <c r="J1238" s="264"/>
      <c r="K1238" s="264"/>
      <c r="L1238" s="268"/>
      <c r="M1238" s="269"/>
      <c r="N1238" s="270"/>
      <c r="O1238" s="270"/>
      <c r="P1238" s="270"/>
      <c r="Q1238" s="270"/>
      <c r="R1238" s="270"/>
      <c r="S1238" s="270"/>
      <c r="T1238" s="271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72" t="s">
        <v>198</v>
      </c>
      <c r="AU1238" s="272" t="s">
        <v>90</v>
      </c>
      <c r="AV1238" s="13" t="s">
        <v>84</v>
      </c>
      <c r="AW1238" s="13" t="s">
        <v>34</v>
      </c>
      <c r="AX1238" s="13" t="s">
        <v>79</v>
      </c>
      <c r="AY1238" s="272" t="s">
        <v>189</v>
      </c>
    </row>
    <row r="1239" s="14" customFormat="1">
      <c r="A1239" s="14"/>
      <c r="B1239" s="273"/>
      <c r="C1239" s="274"/>
      <c r="D1239" s="259" t="s">
        <v>198</v>
      </c>
      <c r="E1239" s="275" t="s">
        <v>1</v>
      </c>
      <c r="F1239" s="276" t="s">
        <v>1553</v>
      </c>
      <c r="G1239" s="274"/>
      <c r="H1239" s="277">
        <v>26.800000000000001</v>
      </c>
      <c r="I1239" s="278"/>
      <c r="J1239" s="274"/>
      <c r="K1239" s="274"/>
      <c r="L1239" s="279"/>
      <c r="M1239" s="280"/>
      <c r="N1239" s="281"/>
      <c r="O1239" s="281"/>
      <c r="P1239" s="281"/>
      <c r="Q1239" s="281"/>
      <c r="R1239" s="281"/>
      <c r="S1239" s="281"/>
      <c r="T1239" s="282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83" t="s">
        <v>198</v>
      </c>
      <c r="AU1239" s="283" t="s">
        <v>90</v>
      </c>
      <c r="AV1239" s="14" t="s">
        <v>90</v>
      </c>
      <c r="AW1239" s="14" t="s">
        <v>34</v>
      </c>
      <c r="AX1239" s="14" t="s">
        <v>79</v>
      </c>
      <c r="AY1239" s="283" t="s">
        <v>189</v>
      </c>
    </row>
    <row r="1240" s="13" customFormat="1">
      <c r="A1240" s="13"/>
      <c r="B1240" s="263"/>
      <c r="C1240" s="264"/>
      <c r="D1240" s="259" t="s">
        <v>198</v>
      </c>
      <c r="E1240" s="265" t="s">
        <v>1</v>
      </c>
      <c r="F1240" s="266" t="s">
        <v>1535</v>
      </c>
      <c r="G1240" s="264"/>
      <c r="H1240" s="265" t="s">
        <v>1</v>
      </c>
      <c r="I1240" s="267"/>
      <c r="J1240" s="264"/>
      <c r="K1240" s="264"/>
      <c r="L1240" s="268"/>
      <c r="M1240" s="269"/>
      <c r="N1240" s="270"/>
      <c r="O1240" s="270"/>
      <c r="P1240" s="270"/>
      <c r="Q1240" s="270"/>
      <c r="R1240" s="270"/>
      <c r="S1240" s="270"/>
      <c r="T1240" s="271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72" t="s">
        <v>198</v>
      </c>
      <c r="AU1240" s="272" t="s">
        <v>90</v>
      </c>
      <c r="AV1240" s="13" t="s">
        <v>84</v>
      </c>
      <c r="AW1240" s="13" t="s">
        <v>34</v>
      </c>
      <c r="AX1240" s="13" t="s">
        <v>79</v>
      </c>
      <c r="AY1240" s="272" t="s">
        <v>189</v>
      </c>
    </row>
    <row r="1241" s="13" customFormat="1">
      <c r="A1241" s="13"/>
      <c r="B1241" s="263"/>
      <c r="C1241" s="264"/>
      <c r="D1241" s="259" t="s">
        <v>198</v>
      </c>
      <c r="E1241" s="265" t="s">
        <v>1</v>
      </c>
      <c r="F1241" s="266" t="s">
        <v>334</v>
      </c>
      <c r="G1241" s="264"/>
      <c r="H1241" s="265" t="s">
        <v>1</v>
      </c>
      <c r="I1241" s="267"/>
      <c r="J1241" s="264"/>
      <c r="K1241" s="264"/>
      <c r="L1241" s="268"/>
      <c r="M1241" s="269"/>
      <c r="N1241" s="270"/>
      <c r="O1241" s="270"/>
      <c r="P1241" s="270"/>
      <c r="Q1241" s="270"/>
      <c r="R1241" s="270"/>
      <c r="S1241" s="270"/>
      <c r="T1241" s="271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72" t="s">
        <v>198</v>
      </c>
      <c r="AU1241" s="272" t="s">
        <v>90</v>
      </c>
      <c r="AV1241" s="13" t="s">
        <v>84</v>
      </c>
      <c r="AW1241" s="13" t="s">
        <v>34</v>
      </c>
      <c r="AX1241" s="13" t="s">
        <v>79</v>
      </c>
      <c r="AY1241" s="272" t="s">
        <v>189</v>
      </c>
    </row>
    <row r="1242" s="14" customFormat="1">
      <c r="A1242" s="14"/>
      <c r="B1242" s="273"/>
      <c r="C1242" s="274"/>
      <c r="D1242" s="259" t="s">
        <v>198</v>
      </c>
      <c r="E1242" s="275" t="s">
        <v>1</v>
      </c>
      <c r="F1242" s="276" t="s">
        <v>1554</v>
      </c>
      <c r="G1242" s="274"/>
      <c r="H1242" s="277">
        <v>29.199999999999999</v>
      </c>
      <c r="I1242" s="278"/>
      <c r="J1242" s="274"/>
      <c r="K1242" s="274"/>
      <c r="L1242" s="279"/>
      <c r="M1242" s="280"/>
      <c r="N1242" s="281"/>
      <c r="O1242" s="281"/>
      <c r="P1242" s="281"/>
      <c r="Q1242" s="281"/>
      <c r="R1242" s="281"/>
      <c r="S1242" s="281"/>
      <c r="T1242" s="282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83" t="s">
        <v>198</v>
      </c>
      <c r="AU1242" s="283" t="s">
        <v>90</v>
      </c>
      <c r="AV1242" s="14" t="s">
        <v>90</v>
      </c>
      <c r="AW1242" s="14" t="s">
        <v>34</v>
      </c>
      <c r="AX1242" s="14" t="s">
        <v>79</v>
      </c>
      <c r="AY1242" s="283" t="s">
        <v>189</v>
      </c>
    </row>
    <row r="1243" s="13" customFormat="1">
      <c r="A1243" s="13"/>
      <c r="B1243" s="263"/>
      <c r="C1243" s="264"/>
      <c r="D1243" s="259" t="s">
        <v>198</v>
      </c>
      <c r="E1243" s="265" t="s">
        <v>1</v>
      </c>
      <c r="F1243" s="266" t="s">
        <v>336</v>
      </c>
      <c r="G1243" s="264"/>
      <c r="H1243" s="265" t="s">
        <v>1</v>
      </c>
      <c r="I1243" s="267"/>
      <c r="J1243" s="264"/>
      <c r="K1243" s="264"/>
      <c r="L1243" s="268"/>
      <c r="M1243" s="269"/>
      <c r="N1243" s="270"/>
      <c r="O1243" s="270"/>
      <c r="P1243" s="270"/>
      <c r="Q1243" s="270"/>
      <c r="R1243" s="270"/>
      <c r="S1243" s="270"/>
      <c r="T1243" s="271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72" t="s">
        <v>198</v>
      </c>
      <c r="AU1243" s="272" t="s">
        <v>90</v>
      </c>
      <c r="AV1243" s="13" t="s">
        <v>84</v>
      </c>
      <c r="AW1243" s="13" t="s">
        <v>34</v>
      </c>
      <c r="AX1243" s="13" t="s">
        <v>79</v>
      </c>
      <c r="AY1243" s="272" t="s">
        <v>189</v>
      </c>
    </row>
    <row r="1244" s="14" customFormat="1">
      <c r="A1244" s="14"/>
      <c r="B1244" s="273"/>
      <c r="C1244" s="274"/>
      <c r="D1244" s="259" t="s">
        <v>198</v>
      </c>
      <c r="E1244" s="275" t="s">
        <v>1</v>
      </c>
      <c r="F1244" s="276" t="s">
        <v>1555</v>
      </c>
      <c r="G1244" s="274"/>
      <c r="H1244" s="277">
        <v>17.5</v>
      </c>
      <c r="I1244" s="278"/>
      <c r="J1244" s="274"/>
      <c r="K1244" s="274"/>
      <c r="L1244" s="279"/>
      <c r="M1244" s="280"/>
      <c r="N1244" s="281"/>
      <c r="O1244" s="281"/>
      <c r="P1244" s="281"/>
      <c r="Q1244" s="281"/>
      <c r="R1244" s="281"/>
      <c r="S1244" s="281"/>
      <c r="T1244" s="282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83" t="s">
        <v>198</v>
      </c>
      <c r="AU1244" s="283" t="s">
        <v>90</v>
      </c>
      <c r="AV1244" s="14" t="s">
        <v>90</v>
      </c>
      <c r="AW1244" s="14" t="s">
        <v>34</v>
      </c>
      <c r="AX1244" s="14" t="s">
        <v>79</v>
      </c>
      <c r="AY1244" s="283" t="s">
        <v>189</v>
      </c>
    </row>
    <row r="1245" s="13" customFormat="1">
      <c r="A1245" s="13"/>
      <c r="B1245" s="263"/>
      <c r="C1245" s="264"/>
      <c r="D1245" s="259" t="s">
        <v>198</v>
      </c>
      <c r="E1245" s="265" t="s">
        <v>1</v>
      </c>
      <c r="F1245" s="266" t="s">
        <v>338</v>
      </c>
      <c r="G1245" s="264"/>
      <c r="H1245" s="265" t="s">
        <v>1</v>
      </c>
      <c r="I1245" s="267"/>
      <c r="J1245" s="264"/>
      <c r="K1245" s="264"/>
      <c r="L1245" s="268"/>
      <c r="M1245" s="269"/>
      <c r="N1245" s="270"/>
      <c r="O1245" s="270"/>
      <c r="P1245" s="270"/>
      <c r="Q1245" s="270"/>
      <c r="R1245" s="270"/>
      <c r="S1245" s="270"/>
      <c r="T1245" s="271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72" t="s">
        <v>198</v>
      </c>
      <c r="AU1245" s="272" t="s">
        <v>90</v>
      </c>
      <c r="AV1245" s="13" t="s">
        <v>84</v>
      </c>
      <c r="AW1245" s="13" t="s">
        <v>34</v>
      </c>
      <c r="AX1245" s="13" t="s">
        <v>79</v>
      </c>
      <c r="AY1245" s="272" t="s">
        <v>189</v>
      </c>
    </row>
    <row r="1246" s="14" customFormat="1">
      <c r="A1246" s="14"/>
      <c r="B1246" s="273"/>
      <c r="C1246" s="274"/>
      <c r="D1246" s="259" t="s">
        <v>198</v>
      </c>
      <c r="E1246" s="275" t="s">
        <v>1</v>
      </c>
      <c r="F1246" s="276" t="s">
        <v>1556</v>
      </c>
      <c r="G1246" s="274"/>
      <c r="H1246" s="277">
        <v>16.199999999999999</v>
      </c>
      <c r="I1246" s="278"/>
      <c r="J1246" s="274"/>
      <c r="K1246" s="274"/>
      <c r="L1246" s="279"/>
      <c r="M1246" s="280"/>
      <c r="N1246" s="281"/>
      <c r="O1246" s="281"/>
      <c r="P1246" s="281"/>
      <c r="Q1246" s="281"/>
      <c r="R1246" s="281"/>
      <c r="S1246" s="281"/>
      <c r="T1246" s="282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83" t="s">
        <v>198</v>
      </c>
      <c r="AU1246" s="283" t="s">
        <v>90</v>
      </c>
      <c r="AV1246" s="14" t="s">
        <v>90</v>
      </c>
      <c r="AW1246" s="14" t="s">
        <v>34</v>
      </c>
      <c r="AX1246" s="14" t="s">
        <v>79</v>
      </c>
      <c r="AY1246" s="283" t="s">
        <v>189</v>
      </c>
    </row>
    <row r="1247" s="13" customFormat="1">
      <c r="A1247" s="13"/>
      <c r="B1247" s="263"/>
      <c r="C1247" s="264"/>
      <c r="D1247" s="259" t="s">
        <v>198</v>
      </c>
      <c r="E1247" s="265" t="s">
        <v>1</v>
      </c>
      <c r="F1247" s="266" t="s">
        <v>344</v>
      </c>
      <c r="G1247" s="264"/>
      <c r="H1247" s="265" t="s">
        <v>1</v>
      </c>
      <c r="I1247" s="267"/>
      <c r="J1247" s="264"/>
      <c r="K1247" s="264"/>
      <c r="L1247" s="268"/>
      <c r="M1247" s="269"/>
      <c r="N1247" s="270"/>
      <c r="O1247" s="270"/>
      <c r="P1247" s="270"/>
      <c r="Q1247" s="270"/>
      <c r="R1247" s="270"/>
      <c r="S1247" s="270"/>
      <c r="T1247" s="271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72" t="s">
        <v>198</v>
      </c>
      <c r="AU1247" s="272" t="s">
        <v>90</v>
      </c>
      <c r="AV1247" s="13" t="s">
        <v>84</v>
      </c>
      <c r="AW1247" s="13" t="s">
        <v>34</v>
      </c>
      <c r="AX1247" s="13" t="s">
        <v>79</v>
      </c>
      <c r="AY1247" s="272" t="s">
        <v>189</v>
      </c>
    </row>
    <row r="1248" s="14" customFormat="1">
      <c r="A1248" s="14"/>
      <c r="B1248" s="273"/>
      <c r="C1248" s="274"/>
      <c r="D1248" s="259" t="s">
        <v>198</v>
      </c>
      <c r="E1248" s="275" t="s">
        <v>1</v>
      </c>
      <c r="F1248" s="276" t="s">
        <v>1563</v>
      </c>
      <c r="G1248" s="274"/>
      <c r="H1248" s="277">
        <v>8.4000000000000004</v>
      </c>
      <c r="I1248" s="278"/>
      <c r="J1248" s="274"/>
      <c r="K1248" s="274"/>
      <c r="L1248" s="279"/>
      <c r="M1248" s="280"/>
      <c r="N1248" s="281"/>
      <c r="O1248" s="281"/>
      <c r="P1248" s="281"/>
      <c r="Q1248" s="281"/>
      <c r="R1248" s="281"/>
      <c r="S1248" s="281"/>
      <c r="T1248" s="282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83" t="s">
        <v>198</v>
      </c>
      <c r="AU1248" s="283" t="s">
        <v>90</v>
      </c>
      <c r="AV1248" s="14" t="s">
        <v>90</v>
      </c>
      <c r="AW1248" s="14" t="s">
        <v>34</v>
      </c>
      <c r="AX1248" s="14" t="s">
        <v>79</v>
      </c>
      <c r="AY1248" s="283" t="s">
        <v>189</v>
      </c>
    </row>
    <row r="1249" s="15" customFormat="1">
      <c r="A1249" s="15"/>
      <c r="B1249" s="284"/>
      <c r="C1249" s="285"/>
      <c r="D1249" s="259" t="s">
        <v>198</v>
      </c>
      <c r="E1249" s="286" t="s">
        <v>1</v>
      </c>
      <c r="F1249" s="287" t="s">
        <v>201</v>
      </c>
      <c r="G1249" s="285"/>
      <c r="H1249" s="288">
        <v>124.2</v>
      </c>
      <c r="I1249" s="289"/>
      <c r="J1249" s="285"/>
      <c r="K1249" s="285"/>
      <c r="L1249" s="290"/>
      <c r="M1249" s="291"/>
      <c r="N1249" s="292"/>
      <c r="O1249" s="292"/>
      <c r="P1249" s="292"/>
      <c r="Q1249" s="292"/>
      <c r="R1249" s="292"/>
      <c r="S1249" s="292"/>
      <c r="T1249" s="293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94" t="s">
        <v>198</v>
      </c>
      <c r="AU1249" s="294" t="s">
        <v>90</v>
      </c>
      <c r="AV1249" s="15" t="s">
        <v>194</v>
      </c>
      <c r="AW1249" s="15" t="s">
        <v>34</v>
      </c>
      <c r="AX1249" s="15" t="s">
        <v>84</v>
      </c>
      <c r="AY1249" s="294" t="s">
        <v>189</v>
      </c>
    </row>
    <row r="1250" s="2" customFormat="1" ht="16.5" customHeight="1">
      <c r="A1250" s="39"/>
      <c r="B1250" s="40"/>
      <c r="C1250" s="295" t="s">
        <v>1564</v>
      </c>
      <c r="D1250" s="295" t="s">
        <v>242</v>
      </c>
      <c r="E1250" s="296" t="s">
        <v>1565</v>
      </c>
      <c r="F1250" s="297" t="s">
        <v>1566</v>
      </c>
      <c r="G1250" s="298" t="s">
        <v>418</v>
      </c>
      <c r="H1250" s="299">
        <v>126.684</v>
      </c>
      <c r="I1250" s="300"/>
      <c r="J1250" s="301">
        <f>ROUND(I1250*H1250,2)</f>
        <v>0</v>
      </c>
      <c r="K1250" s="302"/>
      <c r="L1250" s="303"/>
      <c r="M1250" s="304" t="s">
        <v>1</v>
      </c>
      <c r="N1250" s="305" t="s">
        <v>44</v>
      </c>
      <c r="O1250" s="92"/>
      <c r="P1250" s="255">
        <f>O1250*H1250</f>
        <v>0</v>
      </c>
      <c r="Q1250" s="255">
        <v>0.00027999999999999998</v>
      </c>
      <c r="R1250" s="255">
        <f>Q1250*H1250</f>
        <v>0.035471519999999999</v>
      </c>
      <c r="S1250" s="255">
        <v>0</v>
      </c>
      <c r="T1250" s="256">
        <f>S1250*H1250</f>
        <v>0</v>
      </c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R1250" s="257" t="s">
        <v>453</v>
      </c>
      <c r="AT1250" s="257" t="s">
        <v>242</v>
      </c>
      <c r="AU1250" s="257" t="s">
        <v>90</v>
      </c>
      <c r="AY1250" s="18" t="s">
        <v>189</v>
      </c>
      <c r="BE1250" s="258">
        <f>IF(N1250="základní",J1250,0)</f>
        <v>0</v>
      </c>
      <c r="BF1250" s="258">
        <f>IF(N1250="snížená",J1250,0)</f>
        <v>0</v>
      </c>
      <c r="BG1250" s="258">
        <f>IF(N1250="zákl. přenesená",J1250,0)</f>
        <v>0</v>
      </c>
      <c r="BH1250" s="258">
        <f>IF(N1250="sníž. přenesená",J1250,0)</f>
        <v>0</v>
      </c>
      <c r="BI1250" s="258">
        <f>IF(N1250="nulová",J1250,0)</f>
        <v>0</v>
      </c>
      <c r="BJ1250" s="18" t="s">
        <v>84</v>
      </c>
      <c r="BK1250" s="258">
        <f>ROUND(I1250*H1250,2)</f>
        <v>0</v>
      </c>
      <c r="BL1250" s="18" t="s">
        <v>294</v>
      </c>
      <c r="BM1250" s="257" t="s">
        <v>1567</v>
      </c>
    </row>
    <row r="1251" s="2" customFormat="1">
      <c r="A1251" s="39"/>
      <c r="B1251" s="40"/>
      <c r="C1251" s="41"/>
      <c r="D1251" s="259" t="s">
        <v>196</v>
      </c>
      <c r="E1251" s="41"/>
      <c r="F1251" s="260" t="s">
        <v>1566</v>
      </c>
      <c r="G1251" s="41"/>
      <c r="H1251" s="41"/>
      <c r="I1251" s="140"/>
      <c r="J1251" s="41"/>
      <c r="K1251" s="41"/>
      <c r="L1251" s="45"/>
      <c r="M1251" s="261"/>
      <c r="N1251" s="262"/>
      <c r="O1251" s="92"/>
      <c r="P1251" s="92"/>
      <c r="Q1251" s="92"/>
      <c r="R1251" s="92"/>
      <c r="S1251" s="92"/>
      <c r="T1251" s="93"/>
      <c r="U1251" s="39"/>
      <c r="V1251" s="39"/>
      <c r="W1251" s="39"/>
      <c r="X1251" s="39"/>
      <c r="Y1251" s="39"/>
      <c r="Z1251" s="39"/>
      <c r="AA1251" s="39"/>
      <c r="AB1251" s="39"/>
      <c r="AC1251" s="39"/>
      <c r="AD1251" s="39"/>
      <c r="AE1251" s="39"/>
      <c r="AT1251" s="18" t="s">
        <v>196</v>
      </c>
      <c r="AU1251" s="18" t="s">
        <v>90</v>
      </c>
    </row>
    <row r="1252" s="14" customFormat="1">
      <c r="A1252" s="14"/>
      <c r="B1252" s="273"/>
      <c r="C1252" s="274"/>
      <c r="D1252" s="259" t="s">
        <v>198</v>
      </c>
      <c r="E1252" s="275" t="s">
        <v>1</v>
      </c>
      <c r="F1252" s="276" t="s">
        <v>1568</v>
      </c>
      <c r="G1252" s="274"/>
      <c r="H1252" s="277">
        <v>124.2</v>
      </c>
      <c r="I1252" s="278"/>
      <c r="J1252" s="274"/>
      <c r="K1252" s="274"/>
      <c r="L1252" s="279"/>
      <c r="M1252" s="280"/>
      <c r="N1252" s="281"/>
      <c r="O1252" s="281"/>
      <c r="P1252" s="281"/>
      <c r="Q1252" s="281"/>
      <c r="R1252" s="281"/>
      <c r="S1252" s="281"/>
      <c r="T1252" s="282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83" t="s">
        <v>198</v>
      </c>
      <c r="AU1252" s="283" t="s">
        <v>90</v>
      </c>
      <c r="AV1252" s="14" t="s">
        <v>90</v>
      </c>
      <c r="AW1252" s="14" t="s">
        <v>34</v>
      </c>
      <c r="AX1252" s="14" t="s">
        <v>79</v>
      </c>
      <c r="AY1252" s="283" t="s">
        <v>189</v>
      </c>
    </row>
    <row r="1253" s="15" customFormat="1">
      <c r="A1253" s="15"/>
      <c r="B1253" s="284"/>
      <c r="C1253" s="285"/>
      <c r="D1253" s="259" t="s">
        <v>198</v>
      </c>
      <c r="E1253" s="286" t="s">
        <v>1</v>
      </c>
      <c r="F1253" s="287" t="s">
        <v>201</v>
      </c>
      <c r="G1253" s="285"/>
      <c r="H1253" s="288">
        <v>124.2</v>
      </c>
      <c r="I1253" s="289"/>
      <c r="J1253" s="285"/>
      <c r="K1253" s="285"/>
      <c r="L1253" s="290"/>
      <c r="M1253" s="291"/>
      <c r="N1253" s="292"/>
      <c r="O1253" s="292"/>
      <c r="P1253" s="292"/>
      <c r="Q1253" s="292"/>
      <c r="R1253" s="292"/>
      <c r="S1253" s="292"/>
      <c r="T1253" s="293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94" t="s">
        <v>198</v>
      </c>
      <c r="AU1253" s="294" t="s">
        <v>90</v>
      </c>
      <c r="AV1253" s="15" t="s">
        <v>194</v>
      </c>
      <c r="AW1253" s="15" t="s">
        <v>34</v>
      </c>
      <c r="AX1253" s="15" t="s">
        <v>84</v>
      </c>
      <c r="AY1253" s="294" t="s">
        <v>189</v>
      </c>
    </row>
    <row r="1254" s="14" customFormat="1">
      <c r="A1254" s="14"/>
      <c r="B1254" s="273"/>
      <c r="C1254" s="274"/>
      <c r="D1254" s="259" t="s">
        <v>198</v>
      </c>
      <c r="E1254" s="274"/>
      <c r="F1254" s="276" t="s">
        <v>1569</v>
      </c>
      <c r="G1254" s="274"/>
      <c r="H1254" s="277">
        <v>126.684</v>
      </c>
      <c r="I1254" s="278"/>
      <c r="J1254" s="274"/>
      <c r="K1254" s="274"/>
      <c r="L1254" s="279"/>
      <c r="M1254" s="280"/>
      <c r="N1254" s="281"/>
      <c r="O1254" s="281"/>
      <c r="P1254" s="281"/>
      <c r="Q1254" s="281"/>
      <c r="R1254" s="281"/>
      <c r="S1254" s="281"/>
      <c r="T1254" s="282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83" t="s">
        <v>198</v>
      </c>
      <c r="AU1254" s="283" t="s">
        <v>90</v>
      </c>
      <c r="AV1254" s="14" t="s">
        <v>90</v>
      </c>
      <c r="AW1254" s="14" t="s">
        <v>4</v>
      </c>
      <c r="AX1254" s="14" t="s">
        <v>84</v>
      </c>
      <c r="AY1254" s="283" t="s">
        <v>189</v>
      </c>
    </row>
    <row r="1255" s="2" customFormat="1" ht="16.5" customHeight="1">
      <c r="A1255" s="39"/>
      <c r="B1255" s="40"/>
      <c r="C1255" s="245" t="s">
        <v>1570</v>
      </c>
      <c r="D1255" s="245" t="s">
        <v>191</v>
      </c>
      <c r="E1255" s="246" t="s">
        <v>1571</v>
      </c>
      <c r="F1255" s="247" t="s">
        <v>1572</v>
      </c>
      <c r="G1255" s="248" t="s">
        <v>418</v>
      </c>
      <c r="H1255" s="249">
        <v>8</v>
      </c>
      <c r="I1255" s="250"/>
      <c r="J1255" s="251">
        <f>ROUND(I1255*H1255,2)</f>
        <v>0</v>
      </c>
      <c r="K1255" s="252"/>
      <c r="L1255" s="45"/>
      <c r="M1255" s="253" t="s">
        <v>1</v>
      </c>
      <c r="N1255" s="254" t="s">
        <v>44</v>
      </c>
      <c r="O1255" s="92"/>
      <c r="P1255" s="255">
        <f>O1255*H1255</f>
        <v>0</v>
      </c>
      <c r="Q1255" s="255">
        <v>0</v>
      </c>
      <c r="R1255" s="255">
        <f>Q1255*H1255</f>
        <v>0</v>
      </c>
      <c r="S1255" s="255">
        <v>0</v>
      </c>
      <c r="T1255" s="256">
        <f>S1255*H1255</f>
        <v>0</v>
      </c>
      <c r="U1255" s="39"/>
      <c r="V1255" s="39"/>
      <c r="W1255" s="39"/>
      <c r="X1255" s="39"/>
      <c r="Y1255" s="39"/>
      <c r="Z1255" s="39"/>
      <c r="AA1255" s="39"/>
      <c r="AB1255" s="39"/>
      <c r="AC1255" s="39"/>
      <c r="AD1255" s="39"/>
      <c r="AE1255" s="39"/>
      <c r="AR1255" s="257" t="s">
        <v>294</v>
      </c>
      <c r="AT1255" s="257" t="s">
        <v>191</v>
      </c>
      <c r="AU1255" s="257" t="s">
        <v>90</v>
      </c>
      <c r="AY1255" s="18" t="s">
        <v>189</v>
      </c>
      <c r="BE1255" s="258">
        <f>IF(N1255="základní",J1255,0)</f>
        <v>0</v>
      </c>
      <c r="BF1255" s="258">
        <f>IF(N1255="snížená",J1255,0)</f>
        <v>0</v>
      </c>
      <c r="BG1255" s="258">
        <f>IF(N1255="zákl. přenesená",J1255,0)</f>
        <v>0</v>
      </c>
      <c r="BH1255" s="258">
        <f>IF(N1255="sníž. přenesená",J1255,0)</f>
        <v>0</v>
      </c>
      <c r="BI1255" s="258">
        <f>IF(N1255="nulová",J1255,0)</f>
        <v>0</v>
      </c>
      <c r="BJ1255" s="18" t="s">
        <v>84</v>
      </c>
      <c r="BK1255" s="258">
        <f>ROUND(I1255*H1255,2)</f>
        <v>0</v>
      </c>
      <c r="BL1255" s="18" t="s">
        <v>294</v>
      </c>
      <c r="BM1255" s="257" t="s">
        <v>1573</v>
      </c>
    </row>
    <row r="1256" s="2" customFormat="1">
      <c r="A1256" s="39"/>
      <c r="B1256" s="40"/>
      <c r="C1256" s="41"/>
      <c r="D1256" s="259" t="s">
        <v>196</v>
      </c>
      <c r="E1256" s="41"/>
      <c r="F1256" s="260" t="s">
        <v>1574</v>
      </c>
      <c r="G1256" s="41"/>
      <c r="H1256" s="41"/>
      <c r="I1256" s="140"/>
      <c r="J1256" s="41"/>
      <c r="K1256" s="41"/>
      <c r="L1256" s="45"/>
      <c r="M1256" s="261"/>
      <c r="N1256" s="262"/>
      <c r="O1256" s="92"/>
      <c r="P1256" s="92"/>
      <c r="Q1256" s="92"/>
      <c r="R1256" s="92"/>
      <c r="S1256" s="92"/>
      <c r="T1256" s="93"/>
      <c r="U1256" s="39"/>
      <c r="V1256" s="39"/>
      <c r="W1256" s="39"/>
      <c r="X1256" s="39"/>
      <c r="Y1256" s="39"/>
      <c r="Z1256" s="39"/>
      <c r="AA1256" s="39"/>
      <c r="AB1256" s="39"/>
      <c r="AC1256" s="39"/>
      <c r="AD1256" s="39"/>
      <c r="AE1256" s="39"/>
      <c r="AT1256" s="18" t="s">
        <v>196</v>
      </c>
      <c r="AU1256" s="18" t="s">
        <v>90</v>
      </c>
    </row>
    <row r="1257" s="14" customFormat="1">
      <c r="A1257" s="14"/>
      <c r="B1257" s="273"/>
      <c r="C1257" s="274"/>
      <c r="D1257" s="259" t="s">
        <v>198</v>
      </c>
      <c r="E1257" s="275" t="s">
        <v>1</v>
      </c>
      <c r="F1257" s="276" t="s">
        <v>1575</v>
      </c>
      <c r="G1257" s="274"/>
      <c r="H1257" s="277">
        <v>8</v>
      </c>
      <c r="I1257" s="278"/>
      <c r="J1257" s="274"/>
      <c r="K1257" s="274"/>
      <c r="L1257" s="279"/>
      <c r="M1257" s="280"/>
      <c r="N1257" s="281"/>
      <c r="O1257" s="281"/>
      <c r="P1257" s="281"/>
      <c r="Q1257" s="281"/>
      <c r="R1257" s="281"/>
      <c r="S1257" s="281"/>
      <c r="T1257" s="282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83" t="s">
        <v>198</v>
      </c>
      <c r="AU1257" s="283" t="s">
        <v>90</v>
      </c>
      <c r="AV1257" s="14" t="s">
        <v>90</v>
      </c>
      <c r="AW1257" s="14" t="s">
        <v>34</v>
      </c>
      <c r="AX1257" s="14" t="s">
        <v>79</v>
      </c>
      <c r="AY1257" s="283" t="s">
        <v>189</v>
      </c>
    </row>
    <row r="1258" s="15" customFormat="1">
      <c r="A1258" s="15"/>
      <c r="B1258" s="284"/>
      <c r="C1258" s="285"/>
      <c r="D1258" s="259" t="s">
        <v>198</v>
      </c>
      <c r="E1258" s="286" t="s">
        <v>1</v>
      </c>
      <c r="F1258" s="287" t="s">
        <v>201</v>
      </c>
      <c r="G1258" s="285"/>
      <c r="H1258" s="288">
        <v>8</v>
      </c>
      <c r="I1258" s="289"/>
      <c r="J1258" s="285"/>
      <c r="K1258" s="285"/>
      <c r="L1258" s="290"/>
      <c r="M1258" s="291"/>
      <c r="N1258" s="292"/>
      <c r="O1258" s="292"/>
      <c r="P1258" s="292"/>
      <c r="Q1258" s="292"/>
      <c r="R1258" s="292"/>
      <c r="S1258" s="292"/>
      <c r="T1258" s="293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T1258" s="294" t="s">
        <v>198</v>
      </c>
      <c r="AU1258" s="294" t="s">
        <v>90</v>
      </c>
      <c r="AV1258" s="15" t="s">
        <v>194</v>
      </c>
      <c r="AW1258" s="15" t="s">
        <v>34</v>
      </c>
      <c r="AX1258" s="15" t="s">
        <v>84</v>
      </c>
      <c r="AY1258" s="294" t="s">
        <v>189</v>
      </c>
    </row>
    <row r="1259" s="2" customFormat="1" ht="16.5" customHeight="1">
      <c r="A1259" s="39"/>
      <c r="B1259" s="40"/>
      <c r="C1259" s="295" t="s">
        <v>1576</v>
      </c>
      <c r="D1259" s="295" t="s">
        <v>242</v>
      </c>
      <c r="E1259" s="296" t="s">
        <v>1577</v>
      </c>
      <c r="F1259" s="297" t="s">
        <v>1578</v>
      </c>
      <c r="G1259" s="298" t="s">
        <v>418</v>
      </c>
      <c r="H1259" s="299">
        <v>8.8000000000000007</v>
      </c>
      <c r="I1259" s="300"/>
      <c r="J1259" s="301">
        <f>ROUND(I1259*H1259,2)</f>
        <v>0</v>
      </c>
      <c r="K1259" s="302"/>
      <c r="L1259" s="303"/>
      <c r="M1259" s="304" t="s">
        <v>1</v>
      </c>
      <c r="N1259" s="305" t="s">
        <v>44</v>
      </c>
      <c r="O1259" s="92"/>
      <c r="P1259" s="255">
        <f>O1259*H1259</f>
        <v>0</v>
      </c>
      <c r="Q1259" s="255">
        <v>0.00017000000000000001</v>
      </c>
      <c r="R1259" s="255">
        <f>Q1259*H1259</f>
        <v>0.0014960000000000002</v>
      </c>
      <c r="S1259" s="255">
        <v>0</v>
      </c>
      <c r="T1259" s="256">
        <f>S1259*H1259</f>
        <v>0</v>
      </c>
      <c r="U1259" s="39"/>
      <c r="V1259" s="39"/>
      <c r="W1259" s="39"/>
      <c r="X1259" s="39"/>
      <c r="Y1259" s="39"/>
      <c r="Z1259" s="39"/>
      <c r="AA1259" s="39"/>
      <c r="AB1259" s="39"/>
      <c r="AC1259" s="39"/>
      <c r="AD1259" s="39"/>
      <c r="AE1259" s="39"/>
      <c r="AR1259" s="257" t="s">
        <v>453</v>
      </c>
      <c r="AT1259" s="257" t="s">
        <v>242</v>
      </c>
      <c r="AU1259" s="257" t="s">
        <v>90</v>
      </c>
      <c r="AY1259" s="18" t="s">
        <v>189</v>
      </c>
      <c r="BE1259" s="258">
        <f>IF(N1259="základní",J1259,0)</f>
        <v>0</v>
      </c>
      <c r="BF1259" s="258">
        <f>IF(N1259="snížená",J1259,0)</f>
        <v>0</v>
      </c>
      <c r="BG1259" s="258">
        <f>IF(N1259="zákl. přenesená",J1259,0)</f>
        <v>0</v>
      </c>
      <c r="BH1259" s="258">
        <f>IF(N1259="sníž. přenesená",J1259,0)</f>
        <v>0</v>
      </c>
      <c r="BI1259" s="258">
        <f>IF(N1259="nulová",J1259,0)</f>
        <v>0</v>
      </c>
      <c r="BJ1259" s="18" t="s">
        <v>84</v>
      </c>
      <c r="BK1259" s="258">
        <f>ROUND(I1259*H1259,2)</f>
        <v>0</v>
      </c>
      <c r="BL1259" s="18" t="s">
        <v>294</v>
      </c>
      <c r="BM1259" s="257" t="s">
        <v>1579</v>
      </c>
    </row>
    <row r="1260" s="2" customFormat="1">
      <c r="A1260" s="39"/>
      <c r="B1260" s="40"/>
      <c r="C1260" s="41"/>
      <c r="D1260" s="259" t="s">
        <v>196</v>
      </c>
      <c r="E1260" s="41"/>
      <c r="F1260" s="260" t="s">
        <v>1578</v>
      </c>
      <c r="G1260" s="41"/>
      <c r="H1260" s="41"/>
      <c r="I1260" s="140"/>
      <c r="J1260" s="41"/>
      <c r="K1260" s="41"/>
      <c r="L1260" s="45"/>
      <c r="M1260" s="261"/>
      <c r="N1260" s="262"/>
      <c r="O1260" s="92"/>
      <c r="P1260" s="92"/>
      <c r="Q1260" s="92"/>
      <c r="R1260" s="92"/>
      <c r="S1260" s="92"/>
      <c r="T1260" s="93"/>
      <c r="U1260" s="39"/>
      <c r="V1260" s="39"/>
      <c r="W1260" s="39"/>
      <c r="X1260" s="39"/>
      <c r="Y1260" s="39"/>
      <c r="Z1260" s="39"/>
      <c r="AA1260" s="39"/>
      <c r="AB1260" s="39"/>
      <c r="AC1260" s="39"/>
      <c r="AD1260" s="39"/>
      <c r="AE1260" s="39"/>
      <c r="AT1260" s="18" t="s">
        <v>196</v>
      </c>
      <c r="AU1260" s="18" t="s">
        <v>90</v>
      </c>
    </row>
    <row r="1261" s="14" customFormat="1">
      <c r="A1261" s="14"/>
      <c r="B1261" s="273"/>
      <c r="C1261" s="274"/>
      <c r="D1261" s="259" t="s">
        <v>198</v>
      </c>
      <c r="E1261" s="275" t="s">
        <v>1</v>
      </c>
      <c r="F1261" s="276" t="s">
        <v>1580</v>
      </c>
      <c r="G1261" s="274"/>
      <c r="H1261" s="277">
        <v>8</v>
      </c>
      <c r="I1261" s="278"/>
      <c r="J1261" s="274"/>
      <c r="K1261" s="274"/>
      <c r="L1261" s="279"/>
      <c r="M1261" s="280"/>
      <c r="N1261" s="281"/>
      <c r="O1261" s="281"/>
      <c r="P1261" s="281"/>
      <c r="Q1261" s="281"/>
      <c r="R1261" s="281"/>
      <c r="S1261" s="281"/>
      <c r="T1261" s="282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83" t="s">
        <v>198</v>
      </c>
      <c r="AU1261" s="283" t="s">
        <v>90</v>
      </c>
      <c r="AV1261" s="14" t="s">
        <v>90</v>
      </c>
      <c r="AW1261" s="14" t="s">
        <v>34</v>
      </c>
      <c r="AX1261" s="14" t="s">
        <v>79</v>
      </c>
      <c r="AY1261" s="283" t="s">
        <v>189</v>
      </c>
    </row>
    <row r="1262" s="15" customFormat="1">
      <c r="A1262" s="15"/>
      <c r="B1262" s="284"/>
      <c r="C1262" s="285"/>
      <c r="D1262" s="259" t="s">
        <v>198</v>
      </c>
      <c r="E1262" s="286" t="s">
        <v>1</v>
      </c>
      <c r="F1262" s="287" t="s">
        <v>201</v>
      </c>
      <c r="G1262" s="285"/>
      <c r="H1262" s="288">
        <v>8</v>
      </c>
      <c r="I1262" s="289"/>
      <c r="J1262" s="285"/>
      <c r="K1262" s="285"/>
      <c r="L1262" s="290"/>
      <c r="M1262" s="291"/>
      <c r="N1262" s="292"/>
      <c r="O1262" s="292"/>
      <c r="P1262" s="292"/>
      <c r="Q1262" s="292"/>
      <c r="R1262" s="292"/>
      <c r="S1262" s="292"/>
      <c r="T1262" s="293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94" t="s">
        <v>198</v>
      </c>
      <c r="AU1262" s="294" t="s">
        <v>90</v>
      </c>
      <c r="AV1262" s="15" t="s">
        <v>194</v>
      </c>
      <c r="AW1262" s="15" t="s">
        <v>34</v>
      </c>
      <c r="AX1262" s="15" t="s">
        <v>84</v>
      </c>
      <c r="AY1262" s="294" t="s">
        <v>189</v>
      </c>
    </row>
    <row r="1263" s="14" customFormat="1">
      <c r="A1263" s="14"/>
      <c r="B1263" s="273"/>
      <c r="C1263" s="274"/>
      <c r="D1263" s="259" t="s">
        <v>198</v>
      </c>
      <c r="E1263" s="274"/>
      <c r="F1263" s="276" t="s">
        <v>1581</v>
      </c>
      <c r="G1263" s="274"/>
      <c r="H1263" s="277">
        <v>8.8000000000000007</v>
      </c>
      <c r="I1263" s="278"/>
      <c r="J1263" s="274"/>
      <c r="K1263" s="274"/>
      <c r="L1263" s="279"/>
      <c r="M1263" s="280"/>
      <c r="N1263" s="281"/>
      <c r="O1263" s="281"/>
      <c r="P1263" s="281"/>
      <c r="Q1263" s="281"/>
      <c r="R1263" s="281"/>
      <c r="S1263" s="281"/>
      <c r="T1263" s="282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83" t="s">
        <v>198</v>
      </c>
      <c r="AU1263" s="283" t="s">
        <v>90</v>
      </c>
      <c r="AV1263" s="14" t="s">
        <v>90</v>
      </c>
      <c r="AW1263" s="14" t="s">
        <v>4</v>
      </c>
      <c r="AX1263" s="14" t="s">
        <v>84</v>
      </c>
      <c r="AY1263" s="283" t="s">
        <v>189</v>
      </c>
    </row>
    <row r="1264" s="2" customFormat="1" ht="16.5" customHeight="1">
      <c r="A1264" s="39"/>
      <c r="B1264" s="40"/>
      <c r="C1264" s="245" t="s">
        <v>1582</v>
      </c>
      <c r="D1264" s="245" t="s">
        <v>191</v>
      </c>
      <c r="E1264" s="246" t="s">
        <v>1583</v>
      </c>
      <c r="F1264" s="247" t="s">
        <v>1584</v>
      </c>
      <c r="G1264" s="248" t="s">
        <v>88</v>
      </c>
      <c r="H1264" s="249">
        <v>159.30000000000001</v>
      </c>
      <c r="I1264" s="250"/>
      <c r="J1264" s="251">
        <f>ROUND(I1264*H1264,2)</f>
        <v>0</v>
      </c>
      <c r="K1264" s="252"/>
      <c r="L1264" s="45"/>
      <c r="M1264" s="253" t="s">
        <v>1</v>
      </c>
      <c r="N1264" s="254" t="s">
        <v>44</v>
      </c>
      <c r="O1264" s="92"/>
      <c r="P1264" s="255">
        <f>O1264*H1264</f>
        <v>0</v>
      </c>
      <c r="Q1264" s="255">
        <v>0</v>
      </c>
      <c r="R1264" s="255">
        <f>Q1264*H1264</f>
        <v>0</v>
      </c>
      <c r="S1264" s="255">
        <v>0</v>
      </c>
      <c r="T1264" s="256">
        <f>S1264*H1264</f>
        <v>0</v>
      </c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R1264" s="257" t="s">
        <v>294</v>
      </c>
      <c r="AT1264" s="257" t="s">
        <v>191</v>
      </c>
      <c r="AU1264" s="257" t="s">
        <v>90</v>
      </c>
      <c r="AY1264" s="18" t="s">
        <v>189</v>
      </c>
      <c r="BE1264" s="258">
        <f>IF(N1264="základní",J1264,0)</f>
        <v>0</v>
      </c>
      <c r="BF1264" s="258">
        <f>IF(N1264="snížená",J1264,0)</f>
        <v>0</v>
      </c>
      <c r="BG1264" s="258">
        <f>IF(N1264="zákl. přenesená",J1264,0)</f>
        <v>0</v>
      </c>
      <c r="BH1264" s="258">
        <f>IF(N1264="sníž. přenesená",J1264,0)</f>
        <v>0</v>
      </c>
      <c r="BI1264" s="258">
        <f>IF(N1264="nulová",J1264,0)</f>
        <v>0</v>
      </c>
      <c r="BJ1264" s="18" t="s">
        <v>84</v>
      </c>
      <c r="BK1264" s="258">
        <f>ROUND(I1264*H1264,2)</f>
        <v>0</v>
      </c>
      <c r="BL1264" s="18" t="s">
        <v>294</v>
      </c>
      <c r="BM1264" s="257" t="s">
        <v>1585</v>
      </c>
    </row>
    <row r="1265" s="2" customFormat="1">
      <c r="A1265" s="39"/>
      <c r="B1265" s="40"/>
      <c r="C1265" s="41"/>
      <c r="D1265" s="259" t="s">
        <v>196</v>
      </c>
      <c r="E1265" s="41"/>
      <c r="F1265" s="260" t="s">
        <v>1586</v>
      </c>
      <c r="G1265" s="41"/>
      <c r="H1265" s="41"/>
      <c r="I1265" s="140"/>
      <c r="J1265" s="41"/>
      <c r="K1265" s="41"/>
      <c r="L1265" s="45"/>
      <c r="M1265" s="261"/>
      <c r="N1265" s="262"/>
      <c r="O1265" s="92"/>
      <c r="P1265" s="92"/>
      <c r="Q1265" s="92"/>
      <c r="R1265" s="92"/>
      <c r="S1265" s="92"/>
      <c r="T1265" s="93"/>
      <c r="U1265" s="39"/>
      <c r="V1265" s="39"/>
      <c r="W1265" s="39"/>
      <c r="X1265" s="39"/>
      <c r="Y1265" s="39"/>
      <c r="Z1265" s="39"/>
      <c r="AA1265" s="39"/>
      <c r="AB1265" s="39"/>
      <c r="AC1265" s="39"/>
      <c r="AD1265" s="39"/>
      <c r="AE1265" s="39"/>
      <c r="AT1265" s="18" t="s">
        <v>196</v>
      </c>
      <c r="AU1265" s="18" t="s">
        <v>90</v>
      </c>
    </row>
    <row r="1266" s="2" customFormat="1" ht="21.75" customHeight="1">
      <c r="A1266" s="39"/>
      <c r="B1266" s="40"/>
      <c r="C1266" s="245" t="s">
        <v>1587</v>
      </c>
      <c r="D1266" s="245" t="s">
        <v>191</v>
      </c>
      <c r="E1266" s="246" t="s">
        <v>1588</v>
      </c>
      <c r="F1266" s="247" t="s">
        <v>1589</v>
      </c>
      <c r="G1266" s="248" t="s">
        <v>827</v>
      </c>
      <c r="H1266" s="307"/>
      <c r="I1266" s="250"/>
      <c r="J1266" s="251">
        <f>ROUND(I1266*H1266,2)</f>
        <v>0</v>
      </c>
      <c r="K1266" s="252"/>
      <c r="L1266" s="45"/>
      <c r="M1266" s="253" t="s">
        <v>1</v>
      </c>
      <c r="N1266" s="254" t="s">
        <v>44</v>
      </c>
      <c r="O1266" s="92"/>
      <c r="P1266" s="255">
        <f>O1266*H1266</f>
        <v>0</v>
      </c>
      <c r="Q1266" s="255">
        <v>0</v>
      </c>
      <c r="R1266" s="255">
        <f>Q1266*H1266</f>
        <v>0</v>
      </c>
      <c r="S1266" s="255">
        <v>0</v>
      </c>
      <c r="T1266" s="256">
        <f>S1266*H1266</f>
        <v>0</v>
      </c>
      <c r="U1266" s="39"/>
      <c r="V1266" s="39"/>
      <c r="W1266" s="39"/>
      <c r="X1266" s="39"/>
      <c r="Y1266" s="39"/>
      <c r="Z1266" s="39"/>
      <c r="AA1266" s="39"/>
      <c r="AB1266" s="39"/>
      <c r="AC1266" s="39"/>
      <c r="AD1266" s="39"/>
      <c r="AE1266" s="39"/>
      <c r="AR1266" s="257" t="s">
        <v>294</v>
      </c>
      <c r="AT1266" s="257" t="s">
        <v>191</v>
      </c>
      <c r="AU1266" s="257" t="s">
        <v>90</v>
      </c>
      <c r="AY1266" s="18" t="s">
        <v>189</v>
      </c>
      <c r="BE1266" s="258">
        <f>IF(N1266="základní",J1266,0)</f>
        <v>0</v>
      </c>
      <c r="BF1266" s="258">
        <f>IF(N1266="snížená",J1266,0)</f>
        <v>0</v>
      </c>
      <c r="BG1266" s="258">
        <f>IF(N1266="zákl. přenesená",J1266,0)</f>
        <v>0</v>
      </c>
      <c r="BH1266" s="258">
        <f>IF(N1266="sníž. přenesená",J1266,0)</f>
        <v>0</v>
      </c>
      <c r="BI1266" s="258">
        <f>IF(N1266="nulová",J1266,0)</f>
        <v>0</v>
      </c>
      <c r="BJ1266" s="18" t="s">
        <v>84</v>
      </c>
      <c r="BK1266" s="258">
        <f>ROUND(I1266*H1266,2)</f>
        <v>0</v>
      </c>
      <c r="BL1266" s="18" t="s">
        <v>294</v>
      </c>
      <c r="BM1266" s="257" t="s">
        <v>1590</v>
      </c>
    </row>
    <row r="1267" s="2" customFormat="1">
      <c r="A1267" s="39"/>
      <c r="B1267" s="40"/>
      <c r="C1267" s="41"/>
      <c r="D1267" s="259" t="s">
        <v>196</v>
      </c>
      <c r="E1267" s="41"/>
      <c r="F1267" s="260" t="s">
        <v>1591</v>
      </c>
      <c r="G1267" s="41"/>
      <c r="H1267" s="41"/>
      <c r="I1267" s="140"/>
      <c r="J1267" s="41"/>
      <c r="K1267" s="41"/>
      <c r="L1267" s="45"/>
      <c r="M1267" s="261"/>
      <c r="N1267" s="262"/>
      <c r="O1267" s="92"/>
      <c r="P1267" s="92"/>
      <c r="Q1267" s="92"/>
      <c r="R1267" s="92"/>
      <c r="S1267" s="92"/>
      <c r="T1267" s="93"/>
      <c r="U1267" s="39"/>
      <c r="V1267" s="39"/>
      <c r="W1267" s="39"/>
      <c r="X1267" s="39"/>
      <c r="Y1267" s="39"/>
      <c r="Z1267" s="39"/>
      <c r="AA1267" s="39"/>
      <c r="AB1267" s="39"/>
      <c r="AC1267" s="39"/>
      <c r="AD1267" s="39"/>
      <c r="AE1267" s="39"/>
      <c r="AT1267" s="18" t="s">
        <v>196</v>
      </c>
      <c r="AU1267" s="18" t="s">
        <v>90</v>
      </c>
    </row>
    <row r="1268" s="12" customFormat="1" ht="22.8" customHeight="1">
      <c r="A1268" s="12"/>
      <c r="B1268" s="229"/>
      <c r="C1268" s="230"/>
      <c r="D1268" s="231" t="s">
        <v>78</v>
      </c>
      <c r="E1268" s="243" t="s">
        <v>1592</v>
      </c>
      <c r="F1268" s="243" t="s">
        <v>1593</v>
      </c>
      <c r="G1268" s="230"/>
      <c r="H1268" s="230"/>
      <c r="I1268" s="233"/>
      <c r="J1268" s="244">
        <f>BK1268</f>
        <v>0</v>
      </c>
      <c r="K1268" s="230"/>
      <c r="L1268" s="235"/>
      <c r="M1268" s="236"/>
      <c r="N1268" s="237"/>
      <c r="O1268" s="237"/>
      <c r="P1268" s="238">
        <f>SUM(P1269:P1295)</f>
        <v>0</v>
      </c>
      <c r="Q1268" s="237"/>
      <c r="R1268" s="238">
        <f>SUM(R1269:R1295)</f>
        <v>0.33515487999999999</v>
      </c>
      <c r="S1268" s="237"/>
      <c r="T1268" s="239">
        <f>SUM(T1269:T1295)</f>
        <v>0</v>
      </c>
      <c r="U1268" s="12"/>
      <c r="V1268" s="12"/>
      <c r="W1268" s="12"/>
      <c r="X1268" s="12"/>
      <c r="Y1268" s="12"/>
      <c r="Z1268" s="12"/>
      <c r="AA1268" s="12"/>
      <c r="AB1268" s="12"/>
      <c r="AC1268" s="12"/>
      <c r="AD1268" s="12"/>
      <c r="AE1268" s="12"/>
      <c r="AR1268" s="240" t="s">
        <v>90</v>
      </c>
      <c r="AT1268" s="241" t="s">
        <v>78</v>
      </c>
      <c r="AU1268" s="241" t="s">
        <v>84</v>
      </c>
      <c r="AY1268" s="240" t="s">
        <v>189</v>
      </c>
      <c r="BK1268" s="242">
        <f>SUM(BK1269:BK1295)</f>
        <v>0</v>
      </c>
    </row>
    <row r="1269" s="2" customFormat="1" ht="16.5" customHeight="1">
      <c r="A1269" s="39"/>
      <c r="B1269" s="40"/>
      <c r="C1269" s="245" t="s">
        <v>1594</v>
      </c>
      <c r="D1269" s="245" t="s">
        <v>191</v>
      </c>
      <c r="E1269" s="246" t="s">
        <v>1595</v>
      </c>
      <c r="F1269" s="247" t="s">
        <v>1596</v>
      </c>
      <c r="G1269" s="248" t="s">
        <v>88</v>
      </c>
      <c r="H1269" s="249">
        <v>60.299999999999997</v>
      </c>
      <c r="I1269" s="250"/>
      <c r="J1269" s="251">
        <f>ROUND(I1269*H1269,2)</f>
        <v>0</v>
      </c>
      <c r="K1269" s="252"/>
      <c r="L1269" s="45"/>
      <c r="M1269" s="253" t="s">
        <v>1</v>
      </c>
      <c r="N1269" s="254" t="s">
        <v>44</v>
      </c>
      <c r="O1269" s="92"/>
      <c r="P1269" s="255">
        <f>O1269*H1269</f>
        <v>0</v>
      </c>
      <c r="Q1269" s="255">
        <v>0</v>
      </c>
      <c r="R1269" s="255">
        <f>Q1269*H1269</f>
        <v>0</v>
      </c>
      <c r="S1269" s="255">
        <v>0</v>
      </c>
      <c r="T1269" s="256">
        <f>S1269*H1269</f>
        <v>0</v>
      </c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R1269" s="257" t="s">
        <v>294</v>
      </c>
      <c r="AT1269" s="257" t="s">
        <v>191</v>
      </c>
      <c r="AU1269" s="257" t="s">
        <v>90</v>
      </c>
      <c r="AY1269" s="18" t="s">
        <v>189</v>
      </c>
      <c r="BE1269" s="258">
        <f>IF(N1269="základní",J1269,0)</f>
        <v>0</v>
      </c>
      <c r="BF1269" s="258">
        <f>IF(N1269="snížená",J1269,0)</f>
        <v>0</v>
      </c>
      <c r="BG1269" s="258">
        <f>IF(N1269="zákl. přenesená",J1269,0)</f>
        <v>0</v>
      </c>
      <c r="BH1269" s="258">
        <f>IF(N1269="sníž. přenesená",J1269,0)</f>
        <v>0</v>
      </c>
      <c r="BI1269" s="258">
        <f>IF(N1269="nulová",J1269,0)</f>
        <v>0</v>
      </c>
      <c r="BJ1269" s="18" t="s">
        <v>84</v>
      </c>
      <c r="BK1269" s="258">
        <f>ROUND(I1269*H1269,2)</f>
        <v>0</v>
      </c>
      <c r="BL1269" s="18" t="s">
        <v>294</v>
      </c>
      <c r="BM1269" s="257" t="s">
        <v>1597</v>
      </c>
    </row>
    <row r="1270" s="2" customFormat="1">
      <c r="A1270" s="39"/>
      <c r="B1270" s="40"/>
      <c r="C1270" s="41"/>
      <c r="D1270" s="259" t="s">
        <v>196</v>
      </c>
      <c r="E1270" s="41"/>
      <c r="F1270" s="260" t="s">
        <v>1598</v>
      </c>
      <c r="G1270" s="41"/>
      <c r="H1270" s="41"/>
      <c r="I1270" s="140"/>
      <c r="J1270" s="41"/>
      <c r="K1270" s="41"/>
      <c r="L1270" s="45"/>
      <c r="M1270" s="261"/>
      <c r="N1270" s="262"/>
      <c r="O1270" s="92"/>
      <c r="P1270" s="92"/>
      <c r="Q1270" s="92"/>
      <c r="R1270" s="92"/>
      <c r="S1270" s="92"/>
      <c r="T1270" s="93"/>
      <c r="U1270" s="39"/>
      <c r="V1270" s="39"/>
      <c r="W1270" s="39"/>
      <c r="X1270" s="39"/>
      <c r="Y1270" s="39"/>
      <c r="Z1270" s="39"/>
      <c r="AA1270" s="39"/>
      <c r="AB1270" s="39"/>
      <c r="AC1270" s="39"/>
      <c r="AD1270" s="39"/>
      <c r="AE1270" s="39"/>
      <c r="AT1270" s="18" t="s">
        <v>196</v>
      </c>
      <c r="AU1270" s="18" t="s">
        <v>90</v>
      </c>
    </row>
    <row r="1271" s="13" customFormat="1">
      <c r="A1271" s="13"/>
      <c r="B1271" s="263"/>
      <c r="C1271" s="264"/>
      <c r="D1271" s="259" t="s">
        <v>198</v>
      </c>
      <c r="E1271" s="265" t="s">
        <v>1</v>
      </c>
      <c r="F1271" s="266" t="s">
        <v>324</v>
      </c>
      <c r="G1271" s="264"/>
      <c r="H1271" s="265" t="s">
        <v>1</v>
      </c>
      <c r="I1271" s="267"/>
      <c r="J1271" s="264"/>
      <c r="K1271" s="264"/>
      <c r="L1271" s="268"/>
      <c r="M1271" s="269"/>
      <c r="N1271" s="270"/>
      <c r="O1271" s="270"/>
      <c r="P1271" s="270"/>
      <c r="Q1271" s="270"/>
      <c r="R1271" s="270"/>
      <c r="S1271" s="270"/>
      <c r="T1271" s="271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72" t="s">
        <v>198</v>
      </c>
      <c r="AU1271" s="272" t="s">
        <v>90</v>
      </c>
      <c r="AV1271" s="13" t="s">
        <v>84</v>
      </c>
      <c r="AW1271" s="13" t="s">
        <v>34</v>
      </c>
      <c r="AX1271" s="13" t="s">
        <v>79</v>
      </c>
      <c r="AY1271" s="272" t="s">
        <v>189</v>
      </c>
    </row>
    <row r="1272" s="14" customFormat="1">
      <c r="A1272" s="14"/>
      <c r="B1272" s="273"/>
      <c r="C1272" s="274"/>
      <c r="D1272" s="259" t="s">
        <v>198</v>
      </c>
      <c r="E1272" s="275" t="s">
        <v>1</v>
      </c>
      <c r="F1272" s="276" t="s">
        <v>325</v>
      </c>
      <c r="G1272" s="274"/>
      <c r="H1272" s="277">
        <v>56.299999999999997</v>
      </c>
      <c r="I1272" s="278"/>
      <c r="J1272" s="274"/>
      <c r="K1272" s="274"/>
      <c r="L1272" s="279"/>
      <c r="M1272" s="280"/>
      <c r="N1272" s="281"/>
      <c r="O1272" s="281"/>
      <c r="P1272" s="281"/>
      <c r="Q1272" s="281"/>
      <c r="R1272" s="281"/>
      <c r="S1272" s="281"/>
      <c r="T1272" s="282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83" t="s">
        <v>198</v>
      </c>
      <c r="AU1272" s="283" t="s">
        <v>90</v>
      </c>
      <c r="AV1272" s="14" t="s">
        <v>90</v>
      </c>
      <c r="AW1272" s="14" t="s">
        <v>34</v>
      </c>
      <c r="AX1272" s="14" t="s">
        <v>79</v>
      </c>
      <c r="AY1272" s="283" t="s">
        <v>189</v>
      </c>
    </row>
    <row r="1273" s="13" customFormat="1">
      <c r="A1273" s="13"/>
      <c r="B1273" s="263"/>
      <c r="C1273" s="264"/>
      <c r="D1273" s="259" t="s">
        <v>198</v>
      </c>
      <c r="E1273" s="265" t="s">
        <v>1</v>
      </c>
      <c r="F1273" s="266" t="s">
        <v>1456</v>
      </c>
      <c r="G1273" s="264"/>
      <c r="H1273" s="265" t="s">
        <v>1</v>
      </c>
      <c r="I1273" s="267"/>
      <c r="J1273" s="264"/>
      <c r="K1273" s="264"/>
      <c r="L1273" s="268"/>
      <c r="M1273" s="269"/>
      <c r="N1273" s="270"/>
      <c r="O1273" s="270"/>
      <c r="P1273" s="270"/>
      <c r="Q1273" s="270"/>
      <c r="R1273" s="270"/>
      <c r="S1273" s="270"/>
      <c r="T1273" s="271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72" t="s">
        <v>198</v>
      </c>
      <c r="AU1273" s="272" t="s">
        <v>90</v>
      </c>
      <c r="AV1273" s="13" t="s">
        <v>84</v>
      </c>
      <c r="AW1273" s="13" t="s">
        <v>34</v>
      </c>
      <c r="AX1273" s="13" t="s">
        <v>79</v>
      </c>
      <c r="AY1273" s="272" t="s">
        <v>189</v>
      </c>
    </row>
    <row r="1274" s="14" customFormat="1">
      <c r="A1274" s="14"/>
      <c r="B1274" s="273"/>
      <c r="C1274" s="274"/>
      <c r="D1274" s="259" t="s">
        <v>198</v>
      </c>
      <c r="E1274" s="275" t="s">
        <v>1</v>
      </c>
      <c r="F1274" s="276" t="s">
        <v>1599</v>
      </c>
      <c r="G1274" s="274"/>
      <c r="H1274" s="277">
        <v>4</v>
      </c>
      <c r="I1274" s="278"/>
      <c r="J1274" s="274"/>
      <c r="K1274" s="274"/>
      <c r="L1274" s="279"/>
      <c r="M1274" s="280"/>
      <c r="N1274" s="281"/>
      <c r="O1274" s="281"/>
      <c r="P1274" s="281"/>
      <c r="Q1274" s="281"/>
      <c r="R1274" s="281"/>
      <c r="S1274" s="281"/>
      <c r="T1274" s="282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83" t="s">
        <v>198</v>
      </c>
      <c r="AU1274" s="283" t="s">
        <v>90</v>
      </c>
      <c r="AV1274" s="14" t="s">
        <v>90</v>
      </c>
      <c r="AW1274" s="14" t="s">
        <v>34</v>
      </c>
      <c r="AX1274" s="14" t="s">
        <v>79</v>
      </c>
      <c r="AY1274" s="283" t="s">
        <v>189</v>
      </c>
    </row>
    <row r="1275" s="15" customFormat="1">
      <c r="A1275" s="15"/>
      <c r="B1275" s="284"/>
      <c r="C1275" s="285"/>
      <c r="D1275" s="259" t="s">
        <v>198</v>
      </c>
      <c r="E1275" s="286" t="s">
        <v>91</v>
      </c>
      <c r="F1275" s="287" t="s">
        <v>201</v>
      </c>
      <c r="G1275" s="285"/>
      <c r="H1275" s="288">
        <v>60.299999999999997</v>
      </c>
      <c r="I1275" s="289"/>
      <c r="J1275" s="285"/>
      <c r="K1275" s="285"/>
      <c r="L1275" s="290"/>
      <c r="M1275" s="291"/>
      <c r="N1275" s="292"/>
      <c r="O1275" s="292"/>
      <c r="P1275" s="292"/>
      <c r="Q1275" s="292"/>
      <c r="R1275" s="292"/>
      <c r="S1275" s="292"/>
      <c r="T1275" s="293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15"/>
      <c r="AT1275" s="294" t="s">
        <v>198</v>
      </c>
      <c r="AU1275" s="294" t="s">
        <v>90</v>
      </c>
      <c r="AV1275" s="15" t="s">
        <v>194</v>
      </c>
      <c r="AW1275" s="15" t="s">
        <v>34</v>
      </c>
      <c r="AX1275" s="15" t="s">
        <v>84</v>
      </c>
      <c r="AY1275" s="294" t="s">
        <v>189</v>
      </c>
    </row>
    <row r="1276" s="2" customFormat="1" ht="21.75" customHeight="1">
      <c r="A1276" s="39"/>
      <c r="B1276" s="40"/>
      <c r="C1276" s="245" t="s">
        <v>1600</v>
      </c>
      <c r="D1276" s="245" t="s">
        <v>191</v>
      </c>
      <c r="E1276" s="246" t="s">
        <v>1601</v>
      </c>
      <c r="F1276" s="247" t="s">
        <v>1602</v>
      </c>
      <c r="G1276" s="248" t="s">
        <v>88</v>
      </c>
      <c r="H1276" s="249">
        <v>33.021999999999998</v>
      </c>
      <c r="I1276" s="250"/>
      <c r="J1276" s="251">
        <f>ROUND(I1276*H1276,2)</f>
        <v>0</v>
      </c>
      <c r="K1276" s="252"/>
      <c r="L1276" s="45"/>
      <c r="M1276" s="253" t="s">
        <v>1</v>
      </c>
      <c r="N1276" s="254" t="s">
        <v>44</v>
      </c>
      <c r="O1276" s="92"/>
      <c r="P1276" s="255">
        <f>O1276*H1276</f>
        <v>0</v>
      </c>
      <c r="Q1276" s="255">
        <v>4.0000000000000003E-05</v>
      </c>
      <c r="R1276" s="255">
        <f>Q1276*H1276</f>
        <v>0.00132088</v>
      </c>
      <c r="S1276" s="255">
        <v>0</v>
      </c>
      <c r="T1276" s="256">
        <f>S1276*H1276</f>
        <v>0</v>
      </c>
      <c r="U1276" s="39"/>
      <c r="V1276" s="39"/>
      <c r="W1276" s="39"/>
      <c r="X1276" s="39"/>
      <c r="Y1276" s="39"/>
      <c r="Z1276" s="39"/>
      <c r="AA1276" s="39"/>
      <c r="AB1276" s="39"/>
      <c r="AC1276" s="39"/>
      <c r="AD1276" s="39"/>
      <c r="AE1276" s="39"/>
      <c r="AR1276" s="257" t="s">
        <v>294</v>
      </c>
      <c r="AT1276" s="257" t="s">
        <v>191</v>
      </c>
      <c r="AU1276" s="257" t="s">
        <v>90</v>
      </c>
      <c r="AY1276" s="18" t="s">
        <v>189</v>
      </c>
      <c r="BE1276" s="258">
        <f>IF(N1276="základní",J1276,0)</f>
        <v>0</v>
      </c>
      <c r="BF1276" s="258">
        <f>IF(N1276="snížená",J1276,0)</f>
        <v>0</v>
      </c>
      <c r="BG1276" s="258">
        <f>IF(N1276="zákl. přenesená",J1276,0)</f>
        <v>0</v>
      </c>
      <c r="BH1276" s="258">
        <f>IF(N1276="sníž. přenesená",J1276,0)</f>
        <v>0</v>
      </c>
      <c r="BI1276" s="258">
        <f>IF(N1276="nulová",J1276,0)</f>
        <v>0</v>
      </c>
      <c r="BJ1276" s="18" t="s">
        <v>84</v>
      </c>
      <c r="BK1276" s="258">
        <f>ROUND(I1276*H1276,2)</f>
        <v>0</v>
      </c>
      <c r="BL1276" s="18" t="s">
        <v>294</v>
      </c>
      <c r="BM1276" s="257" t="s">
        <v>1603</v>
      </c>
    </row>
    <row r="1277" s="2" customFormat="1">
      <c r="A1277" s="39"/>
      <c r="B1277" s="40"/>
      <c r="C1277" s="41"/>
      <c r="D1277" s="259" t="s">
        <v>196</v>
      </c>
      <c r="E1277" s="41"/>
      <c r="F1277" s="260" t="s">
        <v>1604</v>
      </c>
      <c r="G1277" s="41"/>
      <c r="H1277" s="41"/>
      <c r="I1277" s="140"/>
      <c r="J1277" s="41"/>
      <c r="K1277" s="41"/>
      <c r="L1277" s="45"/>
      <c r="M1277" s="261"/>
      <c r="N1277" s="262"/>
      <c r="O1277" s="92"/>
      <c r="P1277" s="92"/>
      <c r="Q1277" s="92"/>
      <c r="R1277" s="92"/>
      <c r="S1277" s="92"/>
      <c r="T1277" s="93"/>
      <c r="U1277" s="39"/>
      <c r="V1277" s="39"/>
      <c r="W1277" s="39"/>
      <c r="X1277" s="39"/>
      <c r="Y1277" s="39"/>
      <c r="Z1277" s="39"/>
      <c r="AA1277" s="39"/>
      <c r="AB1277" s="39"/>
      <c r="AC1277" s="39"/>
      <c r="AD1277" s="39"/>
      <c r="AE1277" s="39"/>
      <c r="AT1277" s="18" t="s">
        <v>196</v>
      </c>
      <c r="AU1277" s="18" t="s">
        <v>90</v>
      </c>
    </row>
    <row r="1278" s="14" customFormat="1">
      <c r="A1278" s="14"/>
      <c r="B1278" s="273"/>
      <c r="C1278" s="274"/>
      <c r="D1278" s="259" t="s">
        <v>198</v>
      </c>
      <c r="E1278" s="275" t="s">
        <v>1</v>
      </c>
      <c r="F1278" s="276" t="s">
        <v>98</v>
      </c>
      <c r="G1278" s="274"/>
      <c r="H1278" s="277">
        <v>33.021999999999998</v>
      </c>
      <c r="I1278" s="278"/>
      <c r="J1278" s="274"/>
      <c r="K1278" s="274"/>
      <c r="L1278" s="279"/>
      <c r="M1278" s="280"/>
      <c r="N1278" s="281"/>
      <c r="O1278" s="281"/>
      <c r="P1278" s="281"/>
      <c r="Q1278" s="281"/>
      <c r="R1278" s="281"/>
      <c r="S1278" s="281"/>
      <c r="T1278" s="282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83" t="s">
        <v>198</v>
      </c>
      <c r="AU1278" s="283" t="s">
        <v>90</v>
      </c>
      <c r="AV1278" s="14" t="s">
        <v>90</v>
      </c>
      <c r="AW1278" s="14" t="s">
        <v>34</v>
      </c>
      <c r="AX1278" s="14" t="s">
        <v>79</v>
      </c>
      <c r="AY1278" s="283" t="s">
        <v>189</v>
      </c>
    </row>
    <row r="1279" s="15" customFormat="1">
      <c r="A1279" s="15"/>
      <c r="B1279" s="284"/>
      <c r="C1279" s="285"/>
      <c r="D1279" s="259" t="s">
        <v>198</v>
      </c>
      <c r="E1279" s="286" t="s">
        <v>1</v>
      </c>
      <c r="F1279" s="287" t="s">
        <v>201</v>
      </c>
      <c r="G1279" s="285"/>
      <c r="H1279" s="288">
        <v>33.021999999999998</v>
      </c>
      <c r="I1279" s="289"/>
      <c r="J1279" s="285"/>
      <c r="K1279" s="285"/>
      <c r="L1279" s="290"/>
      <c r="M1279" s="291"/>
      <c r="N1279" s="292"/>
      <c r="O1279" s="292"/>
      <c r="P1279" s="292"/>
      <c r="Q1279" s="292"/>
      <c r="R1279" s="292"/>
      <c r="S1279" s="292"/>
      <c r="T1279" s="293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15"/>
      <c r="AT1279" s="294" t="s">
        <v>198</v>
      </c>
      <c r="AU1279" s="294" t="s">
        <v>90</v>
      </c>
      <c r="AV1279" s="15" t="s">
        <v>194</v>
      </c>
      <c r="AW1279" s="15" t="s">
        <v>34</v>
      </c>
      <c r="AX1279" s="15" t="s">
        <v>84</v>
      </c>
      <c r="AY1279" s="294" t="s">
        <v>189</v>
      </c>
    </row>
    <row r="1280" s="2" customFormat="1" ht="21.75" customHeight="1">
      <c r="A1280" s="39"/>
      <c r="B1280" s="40"/>
      <c r="C1280" s="245" t="s">
        <v>1605</v>
      </c>
      <c r="D1280" s="245" t="s">
        <v>191</v>
      </c>
      <c r="E1280" s="246" t="s">
        <v>1606</v>
      </c>
      <c r="F1280" s="247" t="s">
        <v>1607</v>
      </c>
      <c r="G1280" s="248" t="s">
        <v>88</v>
      </c>
      <c r="H1280" s="249">
        <v>60.299999999999997</v>
      </c>
      <c r="I1280" s="250"/>
      <c r="J1280" s="251">
        <f>ROUND(I1280*H1280,2)</f>
        <v>0</v>
      </c>
      <c r="K1280" s="252"/>
      <c r="L1280" s="45"/>
      <c r="M1280" s="253" t="s">
        <v>1</v>
      </c>
      <c r="N1280" s="254" t="s">
        <v>44</v>
      </c>
      <c r="O1280" s="92"/>
      <c r="P1280" s="255">
        <f>O1280*H1280</f>
        <v>0</v>
      </c>
      <c r="Q1280" s="255">
        <v>0.00029999999999999997</v>
      </c>
      <c r="R1280" s="255">
        <f>Q1280*H1280</f>
        <v>0.018089999999999998</v>
      </c>
      <c r="S1280" s="255">
        <v>0</v>
      </c>
      <c r="T1280" s="256">
        <f>S1280*H1280</f>
        <v>0</v>
      </c>
      <c r="U1280" s="39"/>
      <c r="V1280" s="39"/>
      <c r="W1280" s="39"/>
      <c r="X1280" s="39"/>
      <c r="Y1280" s="39"/>
      <c r="Z1280" s="39"/>
      <c r="AA1280" s="39"/>
      <c r="AB1280" s="39"/>
      <c r="AC1280" s="39"/>
      <c r="AD1280" s="39"/>
      <c r="AE1280" s="39"/>
      <c r="AR1280" s="257" t="s">
        <v>294</v>
      </c>
      <c r="AT1280" s="257" t="s">
        <v>191</v>
      </c>
      <c r="AU1280" s="257" t="s">
        <v>90</v>
      </c>
      <c r="AY1280" s="18" t="s">
        <v>189</v>
      </c>
      <c r="BE1280" s="258">
        <f>IF(N1280="základní",J1280,0)</f>
        <v>0</v>
      </c>
      <c r="BF1280" s="258">
        <f>IF(N1280="snížená",J1280,0)</f>
        <v>0</v>
      </c>
      <c r="BG1280" s="258">
        <f>IF(N1280="zákl. přenesená",J1280,0)</f>
        <v>0</v>
      </c>
      <c r="BH1280" s="258">
        <f>IF(N1280="sníž. přenesená",J1280,0)</f>
        <v>0</v>
      </c>
      <c r="BI1280" s="258">
        <f>IF(N1280="nulová",J1280,0)</f>
        <v>0</v>
      </c>
      <c r="BJ1280" s="18" t="s">
        <v>84</v>
      </c>
      <c r="BK1280" s="258">
        <f>ROUND(I1280*H1280,2)</f>
        <v>0</v>
      </c>
      <c r="BL1280" s="18" t="s">
        <v>294</v>
      </c>
      <c r="BM1280" s="257" t="s">
        <v>1608</v>
      </c>
    </row>
    <row r="1281" s="2" customFormat="1">
      <c r="A1281" s="39"/>
      <c r="B1281" s="40"/>
      <c r="C1281" s="41"/>
      <c r="D1281" s="259" t="s">
        <v>196</v>
      </c>
      <c r="E1281" s="41"/>
      <c r="F1281" s="260" t="s">
        <v>1609</v>
      </c>
      <c r="G1281" s="41"/>
      <c r="H1281" s="41"/>
      <c r="I1281" s="140"/>
      <c r="J1281" s="41"/>
      <c r="K1281" s="41"/>
      <c r="L1281" s="45"/>
      <c r="M1281" s="261"/>
      <c r="N1281" s="262"/>
      <c r="O1281" s="92"/>
      <c r="P1281" s="92"/>
      <c r="Q1281" s="92"/>
      <c r="R1281" s="92"/>
      <c r="S1281" s="92"/>
      <c r="T1281" s="93"/>
      <c r="U1281" s="39"/>
      <c r="V1281" s="39"/>
      <c r="W1281" s="39"/>
      <c r="X1281" s="39"/>
      <c r="Y1281" s="39"/>
      <c r="Z1281" s="39"/>
      <c r="AA1281" s="39"/>
      <c r="AB1281" s="39"/>
      <c r="AC1281" s="39"/>
      <c r="AD1281" s="39"/>
      <c r="AE1281" s="39"/>
      <c r="AT1281" s="18" t="s">
        <v>196</v>
      </c>
      <c r="AU1281" s="18" t="s">
        <v>90</v>
      </c>
    </row>
    <row r="1282" s="14" customFormat="1">
      <c r="A1282" s="14"/>
      <c r="B1282" s="273"/>
      <c r="C1282" s="274"/>
      <c r="D1282" s="259" t="s">
        <v>198</v>
      </c>
      <c r="E1282" s="275" t="s">
        <v>1</v>
      </c>
      <c r="F1282" s="276" t="s">
        <v>91</v>
      </c>
      <c r="G1282" s="274"/>
      <c r="H1282" s="277">
        <v>60.299999999999997</v>
      </c>
      <c r="I1282" s="278"/>
      <c r="J1282" s="274"/>
      <c r="K1282" s="274"/>
      <c r="L1282" s="279"/>
      <c r="M1282" s="280"/>
      <c r="N1282" s="281"/>
      <c r="O1282" s="281"/>
      <c r="P1282" s="281"/>
      <c r="Q1282" s="281"/>
      <c r="R1282" s="281"/>
      <c r="S1282" s="281"/>
      <c r="T1282" s="282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83" t="s">
        <v>198</v>
      </c>
      <c r="AU1282" s="283" t="s">
        <v>90</v>
      </c>
      <c r="AV1282" s="14" t="s">
        <v>90</v>
      </c>
      <c r="AW1282" s="14" t="s">
        <v>34</v>
      </c>
      <c r="AX1282" s="14" t="s">
        <v>79</v>
      </c>
      <c r="AY1282" s="283" t="s">
        <v>189</v>
      </c>
    </row>
    <row r="1283" s="15" customFormat="1">
      <c r="A1283" s="15"/>
      <c r="B1283" s="284"/>
      <c r="C1283" s="285"/>
      <c r="D1283" s="259" t="s">
        <v>198</v>
      </c>
      <c r="E1283" s="286" t="s">
        <v>1</v>
      </c>
      <c r="F1283" s="287" t="s">
        <v>201</v>
      </c>
      <c r="G1283" s="285"/>
      <c r="H1283" s="288">
        <v>60.299999999999997</v>
      </c>
      <c r="I1283" s="289"/>
      <c r="J1283" s="285"/>
      <c r="K1283" s="285"/>
      <c r="L1283" s="290"/>
      <c r="M1283" s="291"/>
      <c r="N1283" s="292"/>
      <c r="O1283" s="292"/>
      <c r="P1283" s="292"/>
      <c r="Q1283" s="292"/>
      <c r="R1283" s="292"/>
      <c r="S1283" s="292"/>
      <c r="T1283" s="293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94" t="s">
        <v>198</v>
      </c>
      <c r="AU1283" s="294" t="s">
        <v>90</v>
      </c>
      <c r="AV1283" s="15" t="s">
        <v>194</v>
      </c>
      <c r="AW1283" s="15" t="s">
        <v>34</v>
      </c>
      <c r="AX1283" s="15" t="s">
        <v>84</v>
      </c>
      <c r="AY1283" s="294" t="s">
        <v>189</v>
      </c>
    </row>
    <row r="1284" s="2" customFormat="1" ht="21.75" customHeight="1">
      <c r="A1284" s="39"/>
      <c r="B1284" s="40"/>
      <c r="C1284" s="245" t="s">
        <v>1610</v>
      </c>
      <c r="D1284" s="245" t="s">
        <v>191</v>
      </c>
      <c r="E1284" s="246" t="s">
        <v>1611</v>
      </c>
      <c r="F1284" s="247" t="s">
        <v>1612</v>
      </c>
      <c r="G1284" s="248" t="s">
        <v>88</v>
      </c>
      <c r="H1284" s="249">
        <v>60.299999999999997</v>
      </c>
      <c r="I1284" s="250"/>
      <c r="J1284" s="251">
        <f>ROUND(I1284*H1284,2)</f>
        <v>0</v>
      </c>
      <c r="K1284" s="252"/>
      <c r="L1284" s="45"/>
      <c r="M1284" s="253" t="s">
        <v>1</v>
      </c>
      <c r="N1284" s="254" t="s">
        <v>44</v>
      </c>
      <c r="O1284" s="92"/>
      <c r="P1284" s="255">
        <f>O1284*H1284</f>
        <v>0</v>
      </c>
      <c r="Q1284" s="255">
        <v>0.0033999999999999998</v>
      </c>
      <c r="R1284" s="255">
        <f>Q1284*H1284</f>
        <v>0.20501999999999998</v>
      </c>
      <c r="S1284" s="255">
        <v>0</v>
      </c>
      <c r="T1284" s="256">
        <f>S1284*H1284</f>
        <v>0</v>
      </c>
      <c r="U1284" s="39"/>
      <c r="V1284" s="39"/>
      <c r="W1284" s="39"/>
      <c r="X1284" s="39"/>
      <c r="Y1284" s="39"/>
      <c r="Z1284" s="39"/>
      <c r="AA1284" s="39"/>
      <c r="AB1284" s="39"/>
      <c r="AC1284" s="39"/>
      <c r="AD1284" s="39"/>
      <c r="AE1284" s="39"/>
      <c r="AR1284" s="257" t="s">
        <v>294</v>
      </c>
      <c r="AT1284" s="257" t="s">
        <v>191</v>
      </c>
      <c r="AU1284" s="257" t="s">
        <v>90</v>
      </c>
      <c r="AY1284" s="18" t="s">
        <v>189</v>
      </c>
      <c r="BE1284" s="258">
        <f>IF(N1284="základní",J1284,0)</f>
        <v>0</v>
      </c>
      <c r="BF1284" s="258">
        <f>IF(N1284="snížená",J1284,0)</f>
        <v>0</v>
      </c>
      <c r="BG1284" s="258">
        <f>IF(N1284="zákl. přenesená",J1284,0)</f>
        <v>0</v>
      </c>
      <c r="BH1284" s="258">
        <f>IF(N1284="sníž. přenesená",J1284,0)</f>
        <v>0</v>
      </c>
      <c r="BI1284" s="258">
        <f>IF(N1284="nulová",J1284,0)</f>
        <v>0</v>
      </c>
      <c r="BJ1284" s="18" t="s">
        <v>84</v>
      </c>
      <c r="BK1284" s="258">
        <f>ROUND(I1284*H1284,2)</f>
        <v>0</v>
      </c>
      <c r="BL1284" s="18" t="s">
        <v>294</v>
      </c>
      <c r="BM1284" s="257" t="s">
        <v>1613</v>
      </c>
    </row>
    <row r="1285" s="2" customFormat="1">
      <c r="A1285" s="39"/>
      <c r="B1285" s="40"/>
      <c r="C1285" s="41"/>
      <c r="D1285" s="259" t="s">
        <v>196</v>
      </c>
      <c r="E1285" s="41"/>
      <c r="F1285" s="260" t="s">
        <v>1614</v>
      </c>
      <c r="G1285" s="41"/>
      <c r="H1285" s="41"/>
      <c r="I1285" s="140"/>
      <c r="J1285" s="41"/>
      <c r="K1285" s="41"/>
      <c r="L1285" s="45"/>
      <c r="M1285" s="261"/>
      <c r="N1285" s="262"/>
      <c r="O1285" s="92"/>
      <c r="P1285" s="92"/>
      <c r="Q1285" s="92"/>
      <c r="R1285" s="92"/>
      <c r="S1285" s="92"/>
      <c r="T1285" s="93"/>
      <c r="U1285" s="39"/>
      <c r="V1285" s="39"/>
      <c r="W1285" s="39"/>
      <c r="X1285" s="39"/>
      <c r="Y1285" s="39"/>
      <c r="Z1285" s="39"/>
      <c r="AA1285" s="39"/>
      <c r="AB1285" s="39"/>
      <c r="AC1285" s="39"/>
      <c r="AD1285" s="39"/>
      <c r="AE1285" s="39"/>
      <c r="AT1285" s="18" t="s">
        <v>196</v>
      </c>
      <c r="AU1285" s="18" t="s">
        <v>90</v>
      </c>
    </row>
    <row r="1286" s="14" customFormat="1">
      <c r="A1286" s="14"/>
      <c r="B1286" s="273"/>
      <c r="C1286" s="274"/>
      <c r="D1286" s="259" t="s">
        <v>198</v>
      </c>
      <c r="E1286" s="275" t="s">
        <v>1</v>
      </c>
      <c r="F1286" s="276" t="s">
        <v>91</v>
      </c>
      <c r="G1286" s="274"/>
      <c r="H1286" s="277">
        <v>60.299999999999997</v>
      </c>
      <c r="I1286" s="278"/>
      <c r="J1286" s="274"/>
      <c r="K1286" s="274"/>
      <c r="L1286" s="279"/>
      <c r="M1286" s="280"/>
      <c r="N1286" s="281"/>
      <c r="O1286" s="281"/>
      <c r="P1286" s="281"/>
      <c r="Q1286" s="281"/>
      <c r="R1286" s="281"/>
      <c r="S1286" s="281"/>
      <c r="T1286" s="282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83" t="s">
        <v>198</v>
      </c>
      <c r="AU1286" s="283" t="s">
        <v>90</v>
      </c>
      <c r="AV1286" s="14" t="s">
        <v>90</v>
      </c>
      <c r="AW1286" s="14" t="s">
        <v>34</v>
      </c>
      <c r="AX1286" s="14" t="s">
        <v>79</v>
      </c>
      <c r="AY1286" s="283" t="s">
        <v>189</v>
      </c>
    </row>
    <row r="1287" s="15" customFormat="1">
      <c r="A1287" s="15"/>
      <c r="B1287" s="284"/>
      <c r="C1287" s="285"/>
      <c r="D1287" s="259" t="s">
        <v>198</v>
      </c>
      <c r="E1287" s="286" t="s">
        <v>1</v>
      </c>
      <c r="F1287" s="287" t="s">
        <v>201</v>
      </c>
      <c r="G1287" s="285"/>
      <c r="H1287" s="288">
        <v>60.299999999999997</v>
      </c>
      <c r="I1287" s="289"/>
      <c r="J1287" s="285"/>
      <c r="K1287" s="285"/>
      <c r="L1287" s="290"/>
      <c r="M1287" s="291"/>
      <c r="N1287" s="292"/>
      <c r="O1287" s="292"/>
      <c r="P1287" s="292"/>
      <c r="Q1287" s="292"/>
      <c r="R1287" s="292"/>
      <c r="S1287" s="292"/>
      <c r="T1287" s="293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94" t="s">
        <v>198</v>
      </c>
      <c r="AU1287" s="294" t="s">
        <v>90</v>
      </c>
      <c r="AV1287" s="15" t="s">
        <v>194</v>
      </c>
      <c r="AW1287" s="15" t="s">
        <v>34</v>
      </c>
      <c r="AX1287" s="15" t="s">
        <v>84</v>
      </c>
      <c r="AY1287" s="294" t="s">
        <v>189</v>
      </c>
    </row>
    <row r="1288" s="2" customFormat="1" ht="16.5" customHeight="1">
      <c r="A1288" s="39"/>
      <c r="B1288" s="40"/>
      <c r="C1288" s="245" t="s">
        <v>1615</v>
      </c>
      <c r="D1288" s="245" t="s">
        <v>191</v>
      </c>
      <c r="E1288" s="246" t="s">
        <v>1616</v>
      </c>
      <c r="F1288" s="247" t="s">
        <v>1617</v>
      </c>
      <c r="G1288" s="248" t="s">
        <v>88</v>
      </c>
      <c r="H1288" s="249">
        <v>60.299999999999997</v>
      </c>
      <c r="I1288" s="250"/>
      <c r="J1288" s="251">
        <f>ROUND(I1288*H1288,2)</f>
        <v>0</v>
      </c>
      <c r="K1288" s="252"/>
      <c r="L1288" s="45"/>
      <c r="M1288" s="253" t="s">
        <v>1</v>
      </c>
      <c r="N1288" s="254" t="s">
        <v>44</v>
      </c>
      <c r="O1288" s="92"/>
      <c r="P1288" s="255">
        <f>O1288*H1288</f>
        <v>0</v>
      </c>
      <c r="Q1288" s="255">
        <v>0.00024000000000000001</v>
      </c>
      <c r="R1288" s="255">
        <f>Q1288*H1288</f>
        <v>0.014472000000000001</v>
      </c>
      <c r="S1288" s="255">
        <v>0</v>
      </c>
      <c r="T1288" s="256">
        <f>S1288*H1288</f>
        <v>0</v>
      </c>
      <c r="U1288" s="39"/>
      <c r="V1288" s="39"/>
      <c r="W1288" s="39"/>
      <c r="X1288" s="39"/>
      <c r="Y1288" s="39"/>
      <c r="Z1288" s="39"/>
      <c r="AA1288" s="39"/>
      <c r="AB1288" s="39"/>
      <c r="AC1288" s="39"/>
      <c r="AD1288" s="39"/>
      <c r="AE1288" s="39"/>
      <c r="AR1288" s="257" t="s">
        <v>294</v>
      </c>
      <c r="AT1288" s="257" t="s">
        <v>191</v>
      </c>
      <c r="AU1288" s="257" t="s">
        <v>90</v>
      </c>
      <c r="AY1288" s="18" t="s">
        <v>189</v>
      </c>
      <c r="BE1288" s="258">
        <f>IF(N1288="základní",J1288,0)</f>
        <v>0</v>
      </c>
      <c r="BF1288" s="258">
        <f>IF(N1288="snížená",J1288,0)</f>
        <v>0</v>
      </c>
      <c r="BG1288" s="258">
        <f>IF(N1288="zákl. přenesená",J1288,0)</f>
        <v>0</v>
      </c>
      <c r="BH1288" s="258">
        <f>IF(N1288="sníž. přenesená",J1288,0)</f>
        <v>0</v>
      </c>
      <c r="BI1288" s="258">
        <f>IF(N1288="nulová",J1288,0)</f>
        <v>0</v>
      </c>
      <c r="BJ1288" s="18" t="s">
        <v>84</v>
      </c>
      <c r="BK1288" s="258">
        <f>ROUND(I1288*H1288,2)</f>
        <v>0</v>
      </c>
      <c r="BL1288" s="18" t="s">
        <v>294</v>
      </c>
      <c r="BM1288" s="257" t="s">
        <v>1618</v>
      </c>
    </row>
    <row r="1289" s="2" customFormat="1">
      <c r="A1289" s="39"/>
      <c r="B1289" s="40"/>
      <c r="C1289" s="41"/>
      <c r="D1289" s="259" t="s">
        <v>196</v>
      </c>
      <c r="E1289" s="41"/>
      <c r="F1289" s="260" t="s">
        <v>1619</v>
      </c>
      <c r="G1289" s="41"/>
      <c r="H1289" s="41"/>
      <c r="I1289" s="140"/>
      <c r="J1289" s="41"/>
      <c r="K1289" s="41"/>
      <c r="L1289" s="45"/>
      <c r="M1289" s="261"/>
      <c r="N1289" s="262"/>
      <c r="O1289" s="92"/>
      <c r="P1289" s="92"/>
      <c r="Q1289" s="92"/>
      <c r="R1289" s="92"/>
      <c r="S1289" s="92"/>
      <c r="T1289" s="93"/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T1289" s="18" t="s">
        <v>196</v>
      </c>
      <c r="AU1289" s="18" t="s">
        <v>90</v>
      </c>
    </row>
    <row r="1290" s="14" customFormat="1">
      <c r="A1290" s="14"/>
      <c r="B1290" s="273"/>
      <c r="C1290" s="274"/>
      <c r="D1290" s="259" t="s">
        <v>198</v>
      </c>
      <c r="E1290" s="275" t="s">
        <v>1</v>
      </c>
      <c r="F1290" s="276" t="s">
        <v>91</v>
      </c>
      <c r="G1290" s="274"/>
      <c r="H1290" s="277">
        <v>60.299999999999997</v>
      </c>
      <c r="I1290" s="278"/>
      <c r="J1290" s="274"/>
      <c r="K1290" s="274"/>
      <c r="L1290" s="279"/>
      <c r="M1290" s="280"/>
      <c r="N1290" s="281"/>
      <c r="O1290" s="281"/>
      <c r="P1290" s="281"/>
      <c r="Q1290" s="281"/>
      <c r="R1290" s="281"/>
      <c r="S1290" s="281"/>
      <c r="T1290" s="282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83" t="s">
        <v>198</v>
      </c>
      <c r="AU1290" s="283" t="s">
        <v>90</v>
      </c>
      <c r="AV1290" s="14" t="s">
        <v>90</v>
      </c>
      <c r="AW1290" s="14" t="s">
        <v>34</v>
      </c>
      <c r="AX1290" s="14" t="s">
        <v>79</v>
      </c>
      <c r="AY1290" s="283" t="s">
        <v>189</v>
      </c>
    </row>
    <row r="1291" s="15" customFormat="1">
      <c r="A1291" s="15"/>
      <c r="B1291" s="284"/>
      <c r="C1291" s="285"/>
      <c r="D1291" s="259" t="s">
        <v>198</v>
      </c>
      <c r="E1291" s="286" t="s">
        <v>1</v>
      </c>
      <c r="F1291" s="287" t="s">
        <v>201</v>
      </c>
      <c r="G1291" s="285"/>
      <c r="H1291" s="288">
        <v>60.299999999999997</v>
      </c>
      <c r="I1291" s="289"/>
      <c r="J1291" s="285"/>
      <c r="K1291" s="285"/>
      <c r="L1291" s="290"/>
      <c r="M1291" s="291"/>
      <c r="N1291" s="292"/>
      <c r="O1291" s="292"/>
      <c r="P1291" s="292"/>
      <c r="Q1291" s="292"/>
      <c r="R1291" s="292"/>
      <c r="S1291" s="292"/>
      <c r="T1291" s="293"/>
      <c r="U1291" s="15"/>
      <c r="V1291" s="15"/>
      <c r="W1291" s="15"/>
      <c r="X1291" s="15"/>
      <c r="Y1291" s="15"/>
      <c r="Z1291" s="15"/>
      <c r="AA1291" s="15"/>
      <c r="AB1291" s="15"/>
      <c r="AC1291" s="15"/>
      <c r="AD1291" s="15"/>
      <c r="AE1291" s="15"/>
      <c r="AT1291" s="294" t="s">
        <v>198</v>
      </c>
      <c r="AU1291" s="294" t="s">
        <v>90</v>
      </c>
      <c r="AV1291" s="15" t="s">
        <v>194</v>
      </c>
      <c r="AW1291" s="15" t="s">
        <v>34</v>
      </c>
      <c r="AX1291" s="15" t="s">
        <v>84</v>
      </c>
      <c r="AY1291" s="294" t="s">
        <v>189</v>
      </c>
    </row>
    <row r="1292" s="2" customFormat="1" ht="16.5" customHeight="1">
      <c r="A1292" s="39"/>
      <c r="B1292" s="40"/>
      <c r="C1292" s="245" t="s">
        <v>1620</v>
      </c>
      <c r="D1292" s="245" t="s">
        <v>191</v>
      </c>
      <c r="E1292" s="246" t="s">
        <v>1621</v>
      </c>
      <c r="F1292" s="247" t="s">
        <v>1622</v>
      </c>
      <c r="G1292" s="248" t="s">
        <v>418</v>
      </c>
      <c r="H1292" s="249">
        <v>30.850000000000001</v>
      </c>
      <c r="I1292" s="250"/>
      <c r="J1292" s="251">
        <f>ROUND(I1292*H1292,2)</f>
        <v>0</v>
      </c>
      <c r="K1292" s="252"/>
      <c r="L1292" s="45"/>
      <c r="M1292" s="253" t="s">
        <v>1</v>
      </c>
      <c r="N1292" s="254" t="s">
        <v>44</v>
      </c>
      <c r="O1292" s="92"/>
      <c r="P1292" s="255">
        <f>O1292*H1292</f>
        <v>0</v>
      </c>
      <c r="Q1292" s="255">
        <v>0.0031199999999999999</v>
      </c>
      <c r="R1292" s="255">
        <f>Q1292*H1292</f>
        <v>0.096252000000000004</v>
      </c>
      <c r="S1292" s="255">
        <v>0</v>
      </c>
      <c r="T1292" s="256">
        <f>S1292*H1292</f>
        <v>0</v>
      </c>
      <c r="U1292" s="39"/>
      <c r="V1292" s="39"/>
      <c r="W1292" s="39"/>
      <c r="X1292" s="39"/>
      <c r="Y1292" s="39"/>
      <c r="Z1292" s="39"/>
      <c r="AA1292" s="39"/>
      <c r="AB1292" s="39"/>
      <c r="AC1292" s="39"/>
      <c r="AD1292" s="39"/>
      <c r="AE1292" s="39"/>
      <c r="AR1292" s="257" t="s">
        <v>294</v>
      </c>
      <c r="AT1292" s="257" t="s">
        <v>191</v>
      </c>
      <c r="AU1292" s="257" t="s">
        <v>90</v>
      </c>
      <c r="AY1292" s="18" t="s">
        <v>189</v>
      </c>
      <c r="BE1292" s="258">
        <f>IF(N1292="základní",J1292,0)</f>
        <v>0</v>
      </c>
      <c r="BF1292" s="258">
        <f>IF(N1292="snížená",J1292,0)</f>
        <v>0</v>
      </c>
      <c r="BG1292" s="258">
        <f>IF(N1292="zákl. přenesená",J1292,0)</f>
        <v>0</v>
      </c>
      <c r="BH1292" s="258">
        <f>IF(N1292="sníž. přenesená",J1292,0)</f>
        <v>0</v>
      </c>
      <c r="BI1292" s="258">
        <f>IF(N1292="nulová",J1292,0)</f>
        <v>0</v>
      </c>
      <c r="BJ1292" s="18" t="s">
        <v>84</v>
      </c>
      <c r="BK1292" s="258">
        <f>ROUND(I1292*H1292,2)</f>
        <v>0</v>
      </c>
      <c r="BL1292" s="18" t="s">
        <v>294</v>
      </c>
      <c r="BM1292" s="257" t="s">
        <v>1623</v>
      </c>
    </row>
    <row r="1293" s="2" customFormat="1">
      <c r="A1293" s="39"/>
      <c r="B1293" s="40"/>
      <c r="C1293" s="41"/>
      <c r="D1293" s="259" t="s">
        <v>196</v>
      </c>
      <c r="E1293" s="41"/>
      <c r="F1293" s="260" t="s">
        <v>1624</v>
      </c>
      <c r="G1293" s="41"/>
      <c r="H1293" s="41"/>
      <c r="I1293" s="140"/>
      <c r="J1293" s="41"/>
      <c r="K1293" s="41"/>
      <c r="L1293" s="45"/>
      <c r="M1293" s="261"/>
      <c r="N1293" s="262"/>
      <c r="O1293" s="92"/>
      <c r="P1293" s="92"/>
      <c r="Q1293" s="92"/>
      <c r="R1293" s="92"/>
      <c r="S1293" s="92"/>
      <c r="T1293" s="93"/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T1293" s="18" t="s">
        <v>196</v>
      </c>
      <c r="AU1293" s="18" t="s">
        <v>90</v>
      </c>
    </row>
    <row r="1294" s="14" customFormat="1">
      <c r="A1294" s="14"/>
      <c r="B1294" s="273"/>
      <c r="C1294" s="274"/>
      <c r="D1294" s="259" t="s">
        <v>198</v>
      </c>
      <c r="E1294" s="275" t="s">
        <v>1</v>
      </c>
      <c r="F1294" s="276" t="s">
        <v>1455</v>
      </c>
      <c r="G1294" s="274"/>
      <c r="H1294" s="277">
        <v>30.850000000000001</v>
      </c>
      <c r="I1294" s="278"/>
      <c r="J1294" s="274"/>
      <c r="K1294" s="274"/>
      <c r="L1294" s="279"/>
      <c r="M1294" s="280"/>
      <c r="N1294" s="281"/>
      <c r="O1294" s="281"/>
      <c r="P1294" s="281"/>
      <c r="Q1294" s="281"/>
      <c r="R1294" s="281"/>
      <c r="S1294" s="281"/>
      <c r="T1294" s="282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83" t="s">
        <v>198</v>
      </c>
      <c r="AU1294" s="283" t="s">
        <v>90</v>
      </c>
      <c r="AV1294" s="14" t="s">
        <v>90</v>
      </c>
      <c r="AW1294" s="14" t="s">
        <v>34</v>
      </c>
      <c r="AX1294" s="14" t="s">
        <v>79</v>
      </c>
      <c r="AY1294" s="283" t="s">
        <v>189</v>
      </c>
    </row>
    <row r="1295" s="15" customFormat="1">
      <c r="A1295" s="15"/>
      <c r="B1295" s="284"/>
      <c r="C1295" s="285"/>
      <c r="D1295" s="259" t="s">
        <v>198</v>
      </c>
      <c r="E1295" s="286" t="s">
        <v>1</v>
      </c>
      <c r="F1295" s="287" t="s">
        <v>201</v>
      </c>
      <c r="G1295" s="285"/>
      <c r="H1295" s="288">
        <v>30.850000000000001</v>
      </c>
      <c r="I1295" s="289"/>
      <c r="J1295" s="285"/>
      <c r="K1295" s="285"/>
      <c r="L1295" s="290"/>
      <c r="M1295" s="291"/>
      <c r="N1295" s="292"/>
      <c r="O1295" s="292"/>
      <c r="P1295" s="292"/>
      <c r="Q1295" s="292"/>
      <c r="R1295" s="292"/>
      <c r="S1295" s="292"/>
      <c r="T1295" s="293"/>
      <c r="U1295" s="15"/>
      <c r="V1295" s="15"/>
      <c r="W1295" s="15"/>
      <c r="X1295" s="15"/>
      <c r="Y1295" s="15"/>
      <c r="Z1295" s="15"/>
      <c r="AA1295" s="15"/>
      <c r="AB1295" s="15"/>
      <c r="AC1295" s="15"/>
      <c r="AD1295" s="15"/>
      <c r="AE1295" s="15"/>
      <c r="AT1295" s="294" t="s">
        <v>198</v>
      </c>
      <c r="AU1295" s="294" t="s">
        <v>90</v>
      </c>
      <c r="AV1295" s="15" t="s">
        <v>194</v>
      </c>
      <c r="AW1295" s="15" t="s">
        <v>34</v>
      </c>
      <c r="AX1295" s="15" t="s">
        <v>84</v>
      </c>
      <c r="AY1295" s="294" t="s">
        <v>189</v>
      </c>
    </row>
    <row r="1296" s="12" customFormat="1" ht="22.8" customHeight="1">
      <c r="A1296" s="12"/>
      <c r="B1296" s="229"/>
      <c r="C1296" s="230"/>
      <c r="D1296" s="231" t="s">
        <v>78</v>
      </c>
      <c r="E1296" s="243" t="s">
        <v>1625</v>
      </c>
      <c r="F1296" s="243" t="s">
        <v>1626</v>
      </c>
      <c r="G1296" s="230"/>
      <c r="H1296" s="230"/>
      <c r="I1296" s="233"/>
      <c r="J1296" s="244">
        <f>BK1296</f>
        <v>0</v>
      </c>
      <c r="K1296" s="230"/>
      <c r="L1296" s="235"/>
      <c r="M1296" s="236"/>
      <c r="N1296" s="237"/>
      <c r="O1296" s="237"/>
      <c r="P1296" s="238">
        <f>SUM(P1297:P1344)</f>
        <v>0</v>
      </c>
      <c r="Q1296" s="237"/>
      <c r="R1296" s="238">
        <f>SUM(R1297:R1344)</f>
        <v>1.0647841</v>
      </c>
      <c r="S1296" s="237"/>
      <c r="T1296" s="239">
        <f>SUM(T1297:T1344)</f>
        <v>2.4170455</v>
      </c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R1296" s="240" t="s">
        <v>90</v>
      </c>
      <c r="AT1296" s="241" t="s">
        <v>78</v>
      </c>
      <c r="AU1296" s="241" t="s">
        <v>84</v>
      </c>
      <c r="AY1296" s="240" t="s">
        <v>189</v>
      </c>
      <c r="BK1296" s="242">
        <f>SUM(BK1297:BK1344)</f>
        <v>0</v>
      </c>
    </row>
    <row r="1297" s="2" customFormat="1" ht="21.75" customHeight="1">
      <c r="A1297" s="39"/>
      <c r="B1297" s="40"/>
      <c r="C1297" s="245" t="s">
        <v>1627</v>
      </c>
      <c r="D1297" s="245" t="s">
        <v>191</v>
      </c>
      <c r="E1297" s="246" t="s">
        <v>1628</v>
      </c>
      <c r="F1297" s="247" t="s">
        <v>1629</v>
      </c>
      <c r="G1297" s="248" t="s">
        <v>88</v>
      </c>
      <c r="H1297" s="249">
        <v>29.657</v>
      </c>
      <c r="I1297" s="250"/>
      <c r="J1297" s="251">
        <f>ROUND(I1297*H1297,2)</f>
        <v>0</v>
      </c>
      <c r="K1297" s="252"/>
      <c r="L1297" s="45"/>
      <c r="M1297" s="253" t="s">
        <v>1</v>
      </c>
      <c r="N1297" s="254" t="s">
        <v>44</v>
      </c>
      <c r="O1297" s="92"/>
      <c r="P1297" s="255">
        <f>O1297*H1297</f>
        <v>0</v>
      </c>
      <c r="Q1297" s="255">
        <v>0</v>
      </c>
      <c r="R1297" s="255">
        <f>Q1297*H1297</f>
        <v>0</v>
      </c>
      <c r="S1297" s="255">
        <v>0.081500000000000003</v>
      </c>
      <c r="T1297" s="256">
        <f>S1297*H1297</f>
        <v>2.4170455</v>
      </c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R1297" s="257" t="s">
        <v>294</v>
      </c>
      <c r="AT1297" s="257" t="s">
        <v>191</v>
      </c>
      <c r="AU1297" s="257" t="s">
        <v>90</v>
      </c>
      <c r="AY1297" s="18" t="s">
        <v>189</v>
      </c>
      <c r="BE1297" s="258">
        <f>IF(N1297="základní",J1297,0)</f>
        <v>0</v>
      </c>
      <c r="BF1297" s="258">
        <f>IF(N1297="snížená",J1297,0)</f>
        <v>0</v>
      </c>
      <c r="BG1297" s="258">
        <f>IF(N1297="zákl. přenesená",J1297,0)</f>
        <v>0</v>
      </c>
      <c r="BH1297" s="258">
        <f>IF(N1297="sníž. přenesená",J1297,0)</f>
        <v>0</v>
      </c>
      <c r="BI1297" s="258">
        <f>IF(N1297="nulová",J1297,0)</f>
        <v>0</v>
      </c>
      <c r="BJ1297" s="18" t="s">
        <v>84</v>
      </c>
      <c r="BK1297" s="258">
        <f>ROUND(I1297*H1297,2)</f>
        <v>0</v>
      </c>
      <c r="BL1297" s="18" t="s">
        <v>294</v>
      </c>
      <c r="BM1297" s="257" t="s">
        <v>1630</v>
      </c>
    </row>
    <row r="1298" s="2" customFormat="1">
      <c r="A1298" s="39"/>
      <c r="B1298" s="40"/>
      <c r="C1298" s="41"/>
      <c r="D1298" s="259" t="s">
        <v>196</v>
      </c>
      <c r="E1298" s="41"/>
      <c r="F1298" s="260" t="s">
        <v>1631</v>
      </c>
      <c r="G1298" s="41"/>
      <c r="H1298" s="41"/>
      <c r="I1298" s="140"/>
      <c r="J1298" s="41"/>
      <c r="K1298" s="41"/>
      <c r="L1298" s="45"/>
      <c r="M1298" s="261"/>
      <c r="N1298" s="262"/>
      <c r="O1298" s="92"/>
      <c r="P1298" s="92"/>
      <c r="Q1298" s="92"/>
      <c r="R1298" s="92"/>
      <c r="S1298" s="92"/>
      <c r="T1298" s="93"/>
      <c r="U1298" s="39"/>
      <c r="V1298" s="39"/>
      <c r="W1298" s="39"/>
      <c r="X1298" s="39"/>
      <c r="Y1298" s="39"/>
      <c r="Z1298" s="39"/>
      <c r="AA1298" s="39"/>
      <c r="AB1298" s="39"/>
      <c r="AC1298" s="39"/>
      <c r="AD1298" s="39"/>
      <c r="AE1298" s="39"/>
      <c r="AT1298" s="18" t="s">
        <v>196</v>
      </c>
      <c r="AU1298" s="18" t="s">
        <v>90</v>
      </c>
    </row>
    <row r="1299" s="13" customFormat="1">
      <c r="A1299" s="13"/>
      <c r="B1299" s="263"/>
      <c r="C1299" s="264"/>
      <c r="D1299" s="259" t="s">
        <v>198</v>
      </c>
      <c r="E1299" s="265" t="s">
        <v>1</v>
      </c>
      <c r="F1299" s="266" t="s">
        <v>409</v>
      </c>
      <c r="G1299" s="264"/>
      <c r="H1299" s="265" t="s">
        <v>1</v>
      </c>
      <c r="I1299" s="267"/>
      <c r="J1299" s="264"/>
      <c r="K1299" s="264"/>
      <c r="L1299" s="268"/>
      <c r="M1299" s="269"/>
      <c r="N1299" s="270"/>
      <c r="O1299" s="270"/>
      <c r="P1299" s="270"/>
      <c r="Q1299" s="270"/>
      <c r="R1299" s="270"/>
      <c r="S1299" s="270"/>
      <c r="T1299" s="271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72" t="s">
        <v>198</v>
      </c>
      <c r="AU1299" s="272" t="s">
        <v>90</v>
      </c>
      <c r="AV1299" s="13" t="s">
        <v>84</v>
      </c>
      <c r="AW1299" s="13" t="s">
        <v>34</v>
      </c>
      <c r="AX1299" s="13" t="s">
        <v>79</v>
      </c>
      <c r="AY1299" s="272" t="s">
        <v>189</v>
      </c>
    </row>
    <row r="1300" s="14" customFormat="1">
      <c r="A1300" s="14"/>
      <c r="B1300" s="273"/>
      <c r="C1300" s="274"/>
      <c r="D1300" s="259" t="s">
        <v>198</v>
      </c>
      <c r="E1300" s="275" t="s">
        <v>1</v>
      </c>
      <c r="F1300" s="276" t="s">
        <v>410</v>
      </c>
      <c r="G1300" s="274"/>
      <c r="H1300" s="277">
        <v>9.218</v>
      </c>
      <c r="I1300" s="278"/>
      <c r="J1300" s="274"/>
      <c r="K1300" s="274"/>
      <c r="L1300" s="279"/>
      <c r="M1300" s="280"/>
      <c r="N1300" s="281"/>
      <c r="O1300" s="281"/>
      <c r="P1300" s="281"/>
      <c r="Q1300" s="281"/>
      <c r="R1300" s="281"/>
      <c r="S1300" s="281"/>
      <c r="T1300" s="282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83" t="s">
        <v>198</v>
      </c>
      <c r="AU1300" s="283" t="s">
        <v>90</v>
      </c>
      <c r="AV1300" s="14" t="s">
        <v>90</v>
      </c>
      <c r="AW1300" s="14" t="s">
        <v>34</v>
      </c>
      <c r="AX1300" s="14" t="s">
        <v>79</v>
      </c>
      <c r="AY1300" s="283" t="s">
        <v>189</v>
      </c>
    </row>
    <row r="1301" s="13" customFormat="1">
      <c r="A1301" s="13"/>
      <c r="B1301" s="263"/>
      <c r="C1301" s="264"/>
      <c r="D1301" s="259" t="s">
        <v>198</v>
      </c>
      <c r="E1301" s="265" t="s">
        <v>1</v>
      </c>
      <c r="F1301" s="266" t="s">
        <v>411</v>
      </c>
      <c r="G1301" s="264"/>
      <c r="H1301" s="265" t="s">
        <v>1</v>
      </c>
      <c r="I1301" s="267"/>
      <c r="J1301" s="264"/>
      <c r="K1301" s="264"/>
      <c r="L1301" s="268"/>
      <c r="M1301" s="269"/>
      <c r="N1301" s="270"/>
      <c r="O1301" s="270"/>
      <c r="P1301" s="270"/>
      <c r="Q1301" s="270"/>
      <c r="R1301" s="270"/>
      <c r="S1301" s="270"/>
      <c r="T1301" s="271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72" t="s">
        <v>198</v>
      </c>
      <c r="AU1301" s="272" t="s">
        <v>90</v>
      </c>
      <c r="AV1301" s="13" t="s">
        <v>84</v>
      </c>
      <c r="AW1301" s="13" t="s">
        <v>34</v>
      </c>
      <c r="AX1301" s="13" t="s">
        <v>79</v>
      </c>
      <c r="AY1301" s="272" t="s">
        <v>189</v>
      </c>
    </row>
    <row r="1302" s="14" customFormat="1">
      <c r="A1302" s="14"/>
      <c r="B1302" s="273"/>
      <c r="C1302" s="274"/>
      <c r="D1302" s="259" t="s">
        <v>198</v>
      </c>
      <c r="E1302" s="275" t="s">
        <v>1</v>
      </c>
      <c r="F1302" s="276" t="s">
        <v>412</v>
      </c>
      <c r="G1302" s="274"/>
      <c r="H1302" s="277">
        <v>9.0180000000000007</v>
      </c>
      <c r="I1302" s="278"/>
      <c r="J1302" s="274"/>
      <c r="K1302" s="274"/>
      <c r="L1302" s="279"/>
      <c r="M1302" s="280"/>
      <c r="N1302" s="281"/>
      <c r="O1302" s="281"/>
      <c r="P1302" s="281"/>
      <c r="Q1302" s="281"/>
      <c r="R1302" s="281"/>
      <c r="S1302" s="281"/>
      <c r="T1302" s="282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83" t="s">
        <v>198</v>
      </c>
      <c r="AU1302" s="283" t="s">
        <v>90</v>
      </c>
      <c r="AV1302" s="14" t="s">
        <v>90</v>
      </c>
      <c r="AW1302" s="14" t="s">
        <v>34</v>
      </c>
      <c r="AX1302" s="14" t="s">
        <v>79</v>
      </c>
      <c r="AY1302" s="283" t="s">
        <v>189</v>
      </c>
    </row>
    <row r="1303" s="13" customFormat="1">
      <c r="A1303" s="13"/>
      <c r="B1303" s="263"/>
      <c r="C1303" s="264"/>
      <c r="D1303" s="259" t="s">
        <v>198</v>
      </c>
      <c r="E1303" s="265" t="s">
        <v>1</v>
      </c>
      <c r="F1303" s="266" t="s">
        <v>413</v>
      </c>
      <c r="G1303" s="264"/>
      <c r="H1303" s="265" t="s">
        <v>1</v>
      </c>
      <c r="I1303" s="267"/>
      <c r="J1303" s="264"/>
      <c r="K1303" s="264"/>
      <c r="L1303" s="268"/>
      <c r="M1303" s="269"/>
      <c r="N1303" s="270"/>
      <c r="O1303" s="270"/>
      <c r="P1303" s="270"/>
      <c r="Q1303" s="270"/>
      <c r="R1303" s="270"/>
      <c r="S1303" s="270"/>
      <c r="T1303" s="271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72" t="s">
        <v>198</v>
      </c>
      <c r="AU1303" s="272" t="s">
        <v>90</v>
      </c>
      <c r="AV1303" s="13" t="s">
        <v>84</v>
      </c>
      <c r="AW1303" s="13" t="s">
        <v>34</v>
      </c>
      <c r="AX1303" s="13" t="s">
        <v>79</v>
      </c>
      <c r="AY1303" s="272" t="s">
        <v>189</v>
      </c>
    </row>
    <row r="1304" s="14" customFormat="1">
      <c r="A1304" s="14"/>
      <c r="B1304" s="273"/>
      <c r="C1304" s="274"/>
      <c r="D1304" s="259" t="s">
        <v>198</v>
      </c>
      <c r="E1304" s="275" t="s">
        <v>1</v>
      </c>
      <c r="F1304" s="276" t="s">
        <v>414</v>
      </c>
      <c r="G1304" s="274"/>
      <c r="H1304" s="277">
        <v>11.420999999999999</v>
      </c>
      <c r="I1304" s="278"/>
      <c r="J1304" s="274"/>
      <c r="K1304" s="274"/>
      <c r="L1304" s="279"/>
      <c r="M1304" s="280"/>
      <c r="N1304" s="281"/>
      <c r="O1304" s="281"/>
      <c r="P1304" s="281"/>
      <c r="Q1304" s="281"/>
      <c r="R1304" s="281"/>
      <c r="S1304" s="281"/>
      <c r="T1304" s="282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83" t="s">
        <v>198</v>
      </c>
      <c r="AU1304" s="283" t="s">
        <v>90</v>
      </c>
      <c r="AV1304" s="14" t="s">
        <v>90</v>
      </c>
      <c r="AW1304" s="14" t="s">
        <v>34</v>
      </c>
      <c r="AX1304" s="14" t="s">
        <v>79</v>
      </c>
      <c r="AY1304" s="283" t="s">
        <v>189</v>
      </c>
    </row>
    <row r="1305" s="15" customFormat="1">
      <c r="A1305" s="15"/>
      <c r="B1305" s="284"/>
      <c r="C1305" s="285"/>
      <c r="D1305" s="259" t="s">
        <v>198</v>
      </c>
      <c r="E1305" s="286" t="s">
        <v>1</v>
      </c>
      <c r="F1305" s="287" t="s">
        <v>201</v>
      </c>
      <c r="G1305" s="285"/>
      <c r="H1305" s="288">
        <v>29.657</v>
      </c>
      <c r="I1305" s="289"/>
      <c r="J1305" s="285"/>
      <c r="K1305" s="285"/>
      <c r="L1305" s="290"/>
      <c r="M1305" s="291"/>
      <c r="N1305" s="292"/>
      <c r="O1305" s="292"/>
      <c r="P1305" s="292"/>
      <c r="Q1305" s="292"/>
      <c r="R1305" s="292"/>
      <c r="S1305" s="292"/>
      <c r="T1305" s="293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94" t="s">
        <v>198</v>
      </c>
      <c r="AU1305" s="294" t="s">
        <v>90</v>
      </c>
      <c r="AV1305" s="15" t="s">
        <v>194</v>
      </c>
      <c r="AW1305" s="15" t="s">
        <v>34</v>
      </c>
      <c r="AX1305" s="15" t="s">
        <v>84</v>
      </c>
      <c r="AY1305" s="294" t="s">
        <v>189</v>
      </c>
    </row>
    <row r="1306" s="2" customFormat="1" ht="21.75" customHeight="1">
      <c r="A1306" s="39"/>
      <c r="B1306" s="40"/>
      <c r="C1306" s="245" t="s">
        <v>1632</v>
      </c>
      <c r="D1306" s="245" t="s">
        <v>191</v>
      </c>
      <c r="E1306" s="246" t="s">
        <v>1633</v>
      </c>
      <c r="F1306" s="247" t="s">
        <v>1634</v>
      </c>
      <c r="G1306" s="248" t="s">
        <v>88</v>
      </c>
      <c r="H1306" s="249">
        <v>28.696999999999999</v>
      </c>
      <c r="I1306" s="250"/>
      <c r="J1306" s="251">
        <f>ROUND(I1306*H1306,2)</f>
        <v>0</v>
      </c>
      <c r="K1306" s="252"/>
      <c r="L1306" s="45"/>
      <c r="M1306" s="253" t="s">
        <v>1</v>
      </c>
      <c r="N1306" s="254" t="s">
        <v>44</v>
      </c>
      <c r="O1306" s="92"/>
      <c r="P1306" s="255">
        <f>O1306*H1306</f>
        <v>0</v>
      </c>
      <c r="Q1306" s="255">
        <v>0.0032000000000000002</v>
      </c>
      <c r="R1306" s="255">
        <f>Q1306*H1306</f>
        <v>0.091830400000000006</v>
      </c>
      <c r="S1306" s="255">
        <v>0</v>
      </c>
      <c r="T1306" s="256">
        <f>S1306*H1306</f>
        <v>0</v>
      </c>
      <c r="U1306" s="39"/>
      <c r="V1306" s="39"/>
      <c r="W1306" s="39"/>
      <c r="X1306" s="39"/>
      <c r="Y1306" s="39"/>
      <c r="Z1306" s="39"/>
      <c r="AA1306" s="39"/>
      <c r="AB1306" s="39"/>
      <c r="AC1306" s="39"/>
      <c r="AD1306" s="39"/>
      <c r="AE1306" s="39"/>
      <c r="AR1306" s="257" t="s">
        <v>294</v>
      </c>
      <c r="AT1306" s="257" t="s">
        <v>191</v>
      </c>
      <c r="AU1306" s="257" t="s">
        <v>90</v>
      </c>
      <c r="AY1306" s="18" t="s">
        <v>189</v>
      </c>
      <c r="BE1306" s="258">
        <f>IF(N1306="základní",J1306,0)</f>
        <v>0</v>
      </c>
      <c r="BF1306" s="258">
        <f>IF(N1306="snížená",J1306,0)</f>
        <v>0</v>
      </c>
      <c r="BG1306" s="258">
        <f>IF(N1306="zákl. přenesená",J1306,0)</f>
        <v>0</v>
      </c>
      <c r="BH1306" s="258">
        <f>IF(N1306="sníž. přenesená",J1306,0)</f>
        <v>0</v>
      </c>
      <c r="BI1306" s="258">
        <f>IF(N1306="nulová",J1306,0)</f>
        <v>0</v>
      </c>
      <c r="BJ1306" s="18" t="s">
        <v>84</v>
      </c>
      <c r="BK1306" s="258">
        <f>ROUND(I1306*H1306,2)</f>
        <v>0</v>
      </c>
      <c r="BL1306" s="18" t="s">
        <v>294</v>
      </c>
      <c r="BM1306" s="257" t="s">
        <v>1635</v>
      </c>
    </row>
    <row r="1307" s="2" customFormat="1">
      <c r="A1307" s="39"/>
      <c r="B1307" s="40"/>
      <c r="C1307" s="41"/>
      <c r="D1307" s="259" t="s">
        <v>196</v>
      </c>
      <c r="E1307" s="41"/>
      <c r="F1307" s="260" t="s">
        <v>1636</v>
      </c>
      <c r="G1307" s="41"/>
      <c r="H1307" s="41"/>
      <c r="I1307" s="140"/>
      <c r="J1307" s="41"/>
      <c r="K1307" s="41"/>
      <c r="L1307" s="45"/>
      <c r="M1307" s="261"/>
      <c r="N1307" s="262"/>
      <c r="O1307" s="92"/>
      <c r="P1307" s="92"/>
      <c r="Q1307" s="92"/>
      <c r="R1307" s="92"/>
      <c r="S1307" s="92"/>
      <c r="T1307" s="93"/>
      <c r="U1307" s="39"/>
      <c r="V1307" s="39"/>
      <c r="W1307" s="39"/>
      <c r="X1307" s="39"/>
      <c r="Y1307" s="39"/>
      <c r="Z1307" s="39"/>
      <c r="AA1307" s="39"/>
      <c r="AB1307" s="39"/>
      <c r="AC1307" s="39"/>
      <c r="AD1307" s="39"/>
      <c r="AE1307" s="39"/>
      <c r="AT1307" s="18" t="s">
        <v>196</v>
      </c>
      <c r="AU1307" s="18" t="s">
        <v>90</v>
      </c>
    </row>
    <row r="1308" s="13" customFormat="1">
      <c r="A1308" s="13"/>
      <c r="B1308" s="263"/>
      <c r="C1308" s="264"/>
      <c r="D1308" s="259" t="s">
        <v>198</v>
      </c>
      <c r="E1308" s="265" t="s">
        <v>1</v>
      </c>
      <c r="F1308" s="266" t="s">
        <v>342</v>
      </c>
      <c r="G1308" s="264"/>
      <c r="H1308" s="265" t="s">
        <v>1</v>
      </c>
      <c r="I1308" s="267"/>
      <c r="J1308" s="264"/>
      <c r="K1308" s="264"/>
      <c r="L1308" s="268"/>
      <c r="M1308" s="269"/>
      <c r="N1308" s="270"/>
      <c r="O1308" s="270"/>
      <c r="P1308" s="270"/>
      <c r="Q1308" s="270"/>
      <c r="R1308" s="270"/>
      <c r="S1308" s="270"/>
      <c r="T1308" s="271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72" t="s">
        <v>198</v>
      </c>
      <c r="AU1308" s="272" t="s">
        <v>90</v>
      </c>
      <c r="AV1308" s="13" t="s">
        <v>84</v>
      </c>
      <c r="AW1308" s="13" t="s">
        <v>34</v>
      </c>
      <c r="AX1308" s="13" t="s">
        <v>79</v>
      </c>
      <c r="AY1308" s="272" t="s">
        <v>189</v>
      </c>
    </row>
    <row r="1309" s="14" customFormat="1">
      <c r="A1309" s="14"/>
      <c r="B1309" s="273"/>
      <c r="C1309" s="274"/>
      <c r="D1309" s="259" t="s">
        <v>198</v>
      </c>
      <c r="E1309" s="275" t="s">
        <v>1</v>
      </c>
      <c r="F1309" s="276" t="s">
        <v>1637</v>
      </c>
      <c r="G1309" s="274"/>
      <c r="H1309" s="277">
        <v>33.399999999999999</v>
      </c>
      <c r="I1309" s="278"/>
      <c r="J1309" s="274"/>
      <c r="K1309" s="274"/>
      <c r="L1309" s="279"/>
      <c r="M1309" s="280"/>
      <c r="N1309" s="281"/>
      <c r="O1309" s="281"/>
      <c r="P1309" s="281"/>
      <c r="Q1309" s="281"/>
      <c r="R1309" s="281"/>
      <c r="S1309" s="281"/>
      <c r="T1309" s="282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83" t="s">
        <v>198</v>
      </c>
      <c r="AU1309" s="283" t="s">
        <v>90</v>
      </c>
      <c r="AV1309" s="14" t="s">
        <v>90</v>
      </c>
      <c r="AW1309" s="14" t="s">
        <v>34</v>
      </c>
      <c r="AX1309" s="14" t="s">
        <v>79</v>
      </c>
      <c r="AY1309" s="283" t="s">
        <v>189</v>
      </c>
    </row>
    <row r="1310" s="14" customFormat="1">
      <c r="A1310" s="14"/>
      <c r="B1310" s="273"/>
      <c r="C1310" s="274"/>
      <c r="D1310" s="259" t="s">
        <v>198</v>
      </c>
      <c r="E1310" s="275" t="s">
        <v>1</v>
      </c>
      <c r="F1310" s="276" t="s">
        <v>1638</v>
      </c>
      <c r="G1310" s="274"/>
      <c r="H1310" s="277">
        <v>-4.7030000000000003</v>
      </c>
      <c r="I1310" s="278"/>
      <c r="J1310" s="274"/>
      <c r="K1310" s="274"/>
      <c r="L1310" s="279"/>
      <c r="M1310" s="280"/>
      <c r="N1310" s="281"/>
      <c r="O1310" s="281"/>
      <c r="P1310" s="281"/>
      <c r="Q1310" s="281"/>
      <c r="R1310" s="281"/>
      <c r="S1310" s="281"/>
      <c r="T1310" s="282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83" t="s">
        <v>198</v>
      </c>
      <c r="AU1310" s="283" t="s">
        <v>90</v>
      </c>
      <c r="AV1310" s="14" t="s">
        <v>90</v>
      </c>
      <c r="AW1310" s="14" t="s">
        <v>34</v>
      </c>
      <c r="AX1310" s="14" t="s">
        <v>79</v>
      </c>
      <c r="AY1310" s="283" t="s">
        <v>189</v>
      </c>
    </row>
    <row r="1311" s="15" customFormat="1">
      <c r="A1311" s="15"/>
      <c r="B1311" s="284"/>
      <c r="C1311" s="285"/>
      <c r="D1311" s="259" t="s">
        <v>198</v>
      </c>
      <c r="E1311" s="286" t="s">
        <v>101</v>
      </c>
      <c r="F1311" s="287" t="s">
        <v>201</v>
      </c>
      <c r="G1311" s="285"/>
      <c r="H1311" s="288">
        <v>28.696999999999999</v>
      </c>
      <c r="I1311" s="289"/>
      <c r="J1311" s="285"/>
      <c r="K1311" s="285"/>
      <c r="L1311" s="290"/>
      <c r="M1311" s="291"/>
      <c r="N1311" s="292"/>
      <c r="O1311" s="292"/>
      <c r="P1311" s="292"/>
      <c r="Q1311" s="292"/>
      <c r="R1311" s="292"/>
      <c r="S1311" s="292"/>
      <c r="T1311" s="293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94" t="s">
        <v>198</v>
      </c>
      <c r="AU1311" s="294" t="s">
        <v>90</v>
      </c>
      <c r="AV1311" s="15" t="s">
        <v>194</v>
      </c>
      <c r="AW1311" s="15" t="s">
        <v>34</v>
      </c>
      <c r="AX1311" s="15" t="s">
        <v>84</v>
      </c>
      <c r="AY1311" s="294" t="s">
        <v>189</v>
      </c>
    </row>
    <row r="1312" s="2" customFormat="1" ht="16.5" customHeight="1">
      <c r="A1312" s="39"/>
      <c r="B1312" s="40"/>
      <c r="C1312" s="295" t="s">
        <v>1639</v>
      </c>
      <c r="D1312" s="295" t="s">
        <v>242</v>
      </c>
      <c r="E1312" s="296" t="s">
        <v>1640</v>
      </c>
      <c r="F1312" s="297" t="s">
        <v>1641</v>
      </c>
      <c r="G1312" s="298" t="s">
        <v>88</v>
      </c>
      <c r="H1312" s="299">
        <v>31.567</v>
      </c>
      <c r="I1312" s="300"/>
      <c r="J1312" s="301">
        <f>ROUND(I1312*H1312,2)</f>
        <v>0</v>
      </c>
      <c r="K1312" s="302"/>
      <c r="L1312" s="303"/>
      <c r="M1312" s="304" t="s">
        <v>1</v>
      </c>
      <c r="N1312" s="305" t="s">
        <v>44</v>
      </c>
      <c r="O1312" s="92"/>
      <c r="P1312" s="255">
        <f>O1312*H1312</f>
        <v>0</v>
      </c>
      <c r="Q1312" s="255">
        <v>0.0097999999999999997</v>
      </c>
      <c r="R1312" s="255">
        <f>Q1312*H1312</f>
        <v>0.30935659999999998</v>
      </c>
      <c r="S1312" s="255">
        <v>0</v>
      </c>
      <c r="T1312" s="256">
        <f>S1312*H1312</f>
        <v>0</v>
      </c>
      <c r="U1312" s="39"/>
      <c r="V1312" s="39"/>
      <c r="W1312" s="39"/>
      <c r="X1312" s="39"/>
      <c r="Y1312" s="39"/>
      <c r="Z1312" s="39"/>
      <c r="AA1312" s="39"/>
      <c r="AB1312" s="39"/>
      <c r="AC1312" s="39"/>
      <c r="AD1312" s="39"/>
      <c r="AE1312" s="39"/>
      <c r="AR1312" s="257" t="s">
        <v>453</v>
      </c>
      <c r="AT1312" s="257" t="s">
        <v>242</v>
      </c>
      <c r="AU1312" s="257" t="s">
        <v>90</v>
      </c>
      <c r="AY1312" s="18" t="s">
        <v>189</v>
      </c>
      <c r="BE1312" s="258">
        <f>IF(N1312="základní",J1312,0)</f>
        <v>0</v>
      </c>
      <c r="BF1312" s="258">
        <f>IF(N1312="snížená",J1312,0)</f>
        <v>0</v>
      </c>
      <c r="BG1312" s="258">
        <f>IF(N1312="zákl. přenesená",J1312,0)</f>
        <v>0</v>
      </c>
      <c r="BH1312" s="258">
        <f>IF(N1312="sníž. přenesená",J1312,0)</f>
        <v>0</v>
      </c>
      <c r="BI1312" s="258">
        <f>IF(N1312="nulová",J1312,0)</f>
        <v>0</v>
      </c>
      <c r="BJ1312" s="18" t="s">
        <v>84</v>
      </c>
      <c r="BK1312" s="258">
        <f>ROUND(I1312*H1312,2)</f>
        <v>0</v>
      </c>
      <c r="BL1312" s="18" t="s">
        <v>294</v>
      </c>
      <c r="BM1312" s="257" t="s">
        <v>1642</v>
      </c>
    </row>
    <row r="1313" s="2" customFormat="1">
      <c r="A1313" s="39"/>
      <c r="B1313" s="40"/>
      <c r="C1313" s="41"/>
      <c r="D1313" s="259" t="s">
        <v>196</v>
      </c>
      <c r="E1313" s="41"/>
      <c r="F1313" s="260" t="s">
        <v>1641</v>
      </c>
      <c r="G1313" s="41"/>
      <c r="H1313" s="41"/>
      <c r="I1313" s="140"/>
      <c r="J1313" s="41"/>
      <c r="K1313" s="41"/>
      <c r="L1313" s="45"/>
      <c r="M1313" s="261"/>
      <c r="N1313" s="262"/>
      <c r="O1313" s="92"/>
      <c r="P1313" s="92"/>
      <c r="Q1313" s="92"/>
      <c r="R1313" s="92"/>
      <c r="S1313" s="92"/>
      <c r="T1313" s="93"/>
      <c r="U1313" s="39"/>
      <c r="V1313" s="39"/>
      <c r="W1313" s="39"/>
      <c r="X1313" s="39"/>
      <c r="Y1313" s="39"/>
      <c r="Z1313" s="39"/>
      <c r="AA1313" s="39"/>
      <c r="AB1313" s="39"/>
      <c r="AC1313" s="39"/>
      <c r="AD1313" s="39"/>
      <c r="AE1313" s="39"/>
      <c r="AT1313" s="18" t="s">
        <v>196</v>
      </c>
      <c r="AU1313" s="18" t="s">
        <v>90</v>
      </c>
    </row>
    <row r="1314" s="14" customFormat="1">
      <c r="A1314" s="14"/>
      <c r="B1314" s="273"/>
      <c r="C1314" s="274"/>
      <c r="D1314" s="259" t="s">
        <v>198</v>
      </c>
      <c r="E1314" s="275" t="s">
        <v>1</v>
      </c>
      <c r="F1314" s="276" t="s">
        <v>101</v>
      </c>
      <c r="G1314" s="274"/>
      <c r="H1314" s="277">
        <v>28.696999999999999</v>
      </c>
      <c r="I1314" s="278"/>
      <c r="J1314" s="274"/>
      <c r="K1314" s="274"/>
      <c r="L1314" s="279"/>
      <c r="M1314" s="280"/>
      <c r="N1314" s="281"/>
      <c r="O1314" s="281"/>
      <c r="P1314" s="281"/>
      <c r="Q1314" s="281"/>
      <c r="R1314" s="281"/>
      <c r="S1314" s="281"/>
      <c r="T1314" s="282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83" t="s">
        <v>198</v>
      </c>
      <c r="AU1314" s="283" t="s">
        <v>90</v>
      </c>
      <c r="AV1314" s="14" t="s">
        <v>90</v>
      </c>
      <c r="AW1314" s="14" t="s">
        <v>34</v>
      </c>
      <c r="AX1314" s="14" t="s">
        <v>79</v>
      </c>
      <c r="AY1314" s="283" t="s">
        <v>189</v>
      </c>
    </row>
    <row r="1315" s="15" customFormat="1">
      <c r="A1315" s="15"/>
      <c r="B1315" s="284"/>
      <c r="C1315" s="285"/>
      <c r="D1315" s="259" t="s">
        <v>198</v>
      </c>
      <c r="E1315" s="286" t="s">
        <v>1</v>
      </c>
      <c r="F1315" s="287" t="s">
        <v>201</v>
      </c>
      <c r="G1315" s="285"/>
      <c r="H1315" s="288">
        <v>28.696999999999999</v>
      </c>
      <c r="I1315" s="289"/>
      <c r="J1315" s="285"/>
      <c r="K1315" s="285"/>
      <c r="L1315" s="290"/>
      <c r="M1315" s="291"/>
      <c r="N1315" s="292"/>
      <c r="O1315" s="292"/>
      <c r="P1315" s="292"/>
      <c r="Q1315" s="292"/>
      <c r="R1315" s="292"/>
      <c r="S1315" s="292"/>
      <c r="T1315" s="293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94" t="s">
        <v>198</v>
      </c>
      <c r="AU1315" s="294" t="s">
        <v>90</v>
      </c>
      <c r="AV1315" s="15" t="s">
        <v>194</v>
      </c>
      <c r="AW1315" s="15" t="s">
        <v>34</v>
      </c>
      <c r="AX1315" s="15" t="s">
        <v>84</v>
      </c>
      <c r="AY1315" s="294" t="s">
        <v>189</v>
      </c>
    </row>
    <row r="1316" s="14" customFormat="1">
      <c r="A1316" s="14"/>
      <c r="B1316" s="273"/>
      <c r="C1316" s="274"/>
      <c r="D1316" s="259" t="s">
        <v>198</v>
      </c>
      <c r="E1316" s="274"/>
      <c r="F1316" s="276" t="s">
        <v>1643</v>
      </c>
      <c r="G1316" s="274"/>
      <c r="H1316" s="277">
        <v>31.567</v>
      </c>
      <c r="I1316" s="278"/>
      <c r="J1316" s="274"/>
      <c r="K1316" s="274"/>
      <c r="L1316" s="279"/>
      <c r="M1316" s="280"/>
      <c r="N1316" s="281"/>
      <c r="O1316" s="281"/>
      <c r="P1316" s="281"/>
      <c r="Q1316" s="281"/>
      <c r="R1316" s="281"/>
      <c r="S1316" s="281"/>
      <c r="T1316" s="282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83" t="s">
        <v>198</v>
      </c>
      <c r="AU1316" s="283" t="s">
        <v>90</v>
      </c>
      <c r="AV1316" s="14" t="s">
        <v>90</v>
      </c>
      <c r="AW1316" s="14" t="s">
        <v>4</v>
      </c>
      <c r="AX1316" s="14" t="s">
        <v>84</v>
      </c>
      <c r="AY1316" s="283" t="s">
        <v>189</v>
      </c>
    </row>
    <row r="1317" s="2" customFormat="1" ht="21.75" customHeight="1">
      <c r="A1317" s="39"/>
      <c r="B1317" s="40"/>
      <c r="C1317" s="245" t="s">
        <v>1644</v>
      </c>
      <c r="D1317" s="245" t="s">
        <v>191</v>
      </c>
      <c r="E1317" s="246" t="s">
        <v>1645</v>
      </c>
      <c r="F1317" s="247" t="s">
        <v>1646</v>
      </c>
      <c r="G1317" s="248" t="s">
        <v>88</v>
      </c>
      <c r="H1317" s="249">
        <v>28.696999999999999</v>
      </c>
      <c r="I1317" s="250"/>
      <c r="J1317" s="251">
        <f>ROUND(I1317*H1317,2)</f>
        <v>0</v>
      </c>
      <c r="K1317" s="252"/>
      <c r="L1317" s="45"/>
      <c r="M1317" s="253" t="s">
        <v>1</v>
      </c>
      <c r="N1317" s="254" t="s">
        <v>44</v>
      </c>
      <c r="O1317" s="92"/>
      <c r="P1317" s="255">
        <f>O1317*H1317</f>
        <v>0</v>
      </c>
      <c r="Q1317" s="255">
        <v>0</v>
      </c>
      <c r="R1317" s="255">
        <f>Q1317*H1317</f>
        <v>0</v>
      </c>
      <c r="S1317" s="255">
        <v>0</v>
      </c>
      <c r="T1317" s="256">
        <f>S1317*H1317</f>
        <v>0</v>
      </c>
      <c r="U1317" s="39"/>
      <c r="V1317" s="39"/>
      <c r="W1317" s="39"/>
      <c r="X1317" s="39"/>
      <c r="Y1317" s="39"/>
      <c r="Z1317" s="39"/>
      <c r="AA1317" s="39"/>
      <c r="AB1317" s="39"/>
      <c r="AC1317" s="39"/>
      <c r="AD1317" s="39"/>
      <c r="AE1317" s="39"/>
      <c r="AR1317" s="257" t="s">
        <v>294</v>
      </c>
      <c r="AT1317" s="257" t="s">
        <v>191</v>
      </c>
      <c r="AU1317" s="257" t="s">
        <v>90</v>
      </c>
      <c r="AY1317" s="18" t="s">
        <v>189</v>
      </c>
      <c r="BE1317" s="258">
        <f>IF(N1317="základní",J1317,0)</f>
        <v>0</v>
      </c>
      <c r="BF1317" s="258">
        <f>IF(N1317="snížená",J1317,0)</f>
        <v>0</v>
      </c>
      <c r="BG1317" s="258">
        <f>IF(N1317="zákl. přenesená",J1317,0)</f>
        <v>0</v>
      </c>
      <c r="BH1317" s="258">
        <f>IF(N1317="sníž. přenesená",J1317,0)</f>
        <v>0</v>
      </c>
      <c r="BI1317" s="258">
        <f>IF(N1317="nulová",J1317,0)</f>
        <v>0</v>
      </c>
      <c r="BJ1317" s="18" t="s">
        <v>84</v>
      </c>
      <c r="BK1317" s="258">
        <f>ROUND(I1317*H1317,2)</f>
        <v>0</v>
      </c>
      <c r="BL1317" s="18" t="s">
        <v>294</v>
      </c>
      <c r="BM1317" s="257" t="s">
        <v>1647</v>
      </c>
    </row>
    <row r="1318" s="2" customFormat="1">
      <c r="A1318" s="39"/>
      <c r="B1318" s="40"/>
      <c r="C1318" s="41"/>
      <c r="D1318" s="259" t="s">
        <v>196</v>
      </c>
      <c r="E1318" s="41"/>
      <c r="F1318" s="260" t="s">
        <v>1648</v>
      </c>
      <c r="G1318" s="41"/>
      <c r="H1318" s="41"/>
      <c r="I1318" s="140"/>
      <c r="J1318" s="41"/>
      <c r="K1318" s="41"/>
      <c r="L1318" s="45"/>
      <c r="M1318" s="261"/>
      <c r="N1318" s="262"/>
      <c r="O1318" s="92"/>
      <c r="P1318" s="92"/>
      <c r="Q1318" s="92"/>
      <c r="R1318" s="92"/>
      <c r="S1318" s="92"/>
      <c r="T1318" s="93"/>
      <c r="U1318" s="39"/>
      <c r="V1318" s="39"/>
      <c r="W1318" s="39"/>
      <c r="X1318" s="39"/>
      <c r="Y1318" s="39"/>
      <c r="Z1318" s="39"/>
      <c r="AA1318" s="39"/>
      <c r="AB1318" s="39"/>
      <c r="AC1318" s="39"/>
      <c r="AD1318" s="39"/>
      <c r="AE1318" s="39"/>
      <c r="AT1318" s="18" t="s">
        <v>196</v>
      </c>
      <c r="AU1318" s="18" t="s">
        <v>90</v>
      </c>
    </row>
    <row r="1319" s="14" customFormat="1">
      <c r="A1319" s="14"/>
      <c r="B1319" s="273"/>
      <c r="C1319" s="274"/>
      <c r="D1319" s="259" t="s">
        <v>198</v>
      </c>
      <c r="E1319" s="275" t="s">
        <v>1</v>
      </c>
      <c r="F1319" s="276" t="s">
        <v>101</v>
      </c>
      <c r="G1319" s="274"/>
      <c r="H1319" s="277">
        <v>28.696999999999999</v>
      </c>
      <c r="I1319" s="278"/>
      <c r="J1319" s="274"/>
      <c r="K1319" s="274"/>
      <c r="L1319" s="279"/>
      <c r="M1319" s="280"/>
      <c r="N1319" s="281"/>
      <c r="O1319" s="281"/>
      <c r="P1319" s="281"/>
      <c r="Q1319" s="281"/>
      <c r="R1319" s="281"/>
      <c r="S1319" s="281"/>
      <c r="T1319" s="282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83" t="s">
        <v>198</v>
      </c>
      <c r="AU1319" s="283" t="s">
        <v>90</v>
      </c>
      <c r="AV1319" s="14" t="s">
        <v>90</v>
      </c>
      <c r="AW1319" s="14" t="s">
        <v>34</v>
      </c>
      <c r="AX1319" s="14" t="s">
        <v>79</v>
      </c>
      <c r="AY1319" s="283" t="s">
        <v>189</v>
      </c>
    </row>
    <row r="1320" s="15" customFormat="1">
      <c r="A1320" s="15"/>
      <c r="B1320" s="284"/>
      <c r="C1320" s="285"/>
      <c r="D1320" s="259" t="s">
        <v>198</v>
      </c>
      <c r="E1320" s="286" t="s">
        <v>1</v>
      </c>
      <c r="F1320" s="287" t="s">
        <v>201</v>
      </c>
      <c r="G1320" s="285"/>
      <c r="H1320" s="288">
        <v>28.696999999999999</v>
      </c>
      <c r="I1320" s="289"/>
      <c r="J1320" s="285"/>
      <c r="K1320" s="285"/>
      <c r="L1320" s="290"/>
      <c r="M1320" s="291"/>
      <c r="N1320" s="292"/>
      <c r="O1320" s="292"/>
      <c r="P1320" s="292"/>
      <c r="Q1320" s="292"/>
      <c r="R1320" s="292"/>
      <c r="S1320" s="292"/>
      <c r="T1320" s="293"/>
      <c r="U1320" s="15"/>
      <c r="V1320" s="15"/>
      <c r="W1320" s="15"/>
      <c r="X1320" s="15"/>
      <c r="Y1320" s="15"/>
      <c r="Z1320" s="15"/>
      <c r="AA1320" s="15"/>
      <c r="AB1320" s="15"/>
      <c r="AC1320" s="15"/>
      <c r="AD1320" s="15"/>
      <c r="AE1320" s="15"/>
      <c r="AT1320" s="294" t="s">
        <v>198</v>
      </c>
      <c r="AU1320" s="294" t="s">
        <v>90</v>
      </c>
      <c r="AV1320" s="15" t="s">
        <v>194</v>
      </c>
      <c r="AW1320" s="15" t="s">
        <v>34</v>
      </c>
      <c r="AX1320" s="15" t="s">
        <v>84</v>
      </c>
      <c r="AY1320" s="294" t="s">
        <v>189</v>
      </c>
    </row>
    <row r="1321" s="2" customFormat="1" ht="21.75" customHeight="1">
      <c r="A1321" s="39"/>
      <c r="B1321" s="40"/>
      <c r="C1321" s="245" t="s">
        <v>1649</v>
      </c>
      <c r="D1321" s="245" t="s">
        <v>191</v>
      </c>
      <c r="E1321" s="246" t="s">
        <v>1650</v>
      </c>
      <c r="F1321" s="247" t="s">
        <v>1651</v>
      </c>
      <c r="G1321" s="248" t="s">
        <v>418</v>
      </c>
      <c r="H1321" s="249">
        <v>46</v>
      </c>
      <c r="I1321" s="250"/>
      <c r="J1321" s="251">
        <f>ROUND(I1321*H1321,2)</f>
        <v>0</v>
      </c>
      <c r="K1321" s="252"/>
      <c r="L1321" s="45"/>
      <c r="M1321" s="253" t="s">
        <v>1</v>
      </c>
      <c r="N1321" s="254" t="s">
        <v>44</v>
      </c>
      <c r="O1321" s="92"/>
      <c r="P1321" s="255">
        <f>O1321*H1321</f>
        <v>0</v>
      </c>
      <c r="Q1321" s="255">
        <v>0.00025999999999999998</v>
      </c>
      <c r="R1321" s="255">
        <f>Q1321*H1321</f>
        <v>0.011959999999999998</v>
      </c>
      <c r="S1321" s="255">
        <v>0</v>
      </c>
      <c r="T1321" s="256">
        <f>S1321*H1321</f>
        <v>0</v>
      </c>
      <c r="U1321" s="39"/>
      <c r="V1321" s="39"/>
      <c r="W1321" s="39"/>
      <c r="X1321" s="39"/>
      <c r="Y1321" s="39"/>
      <c r="Z1321" s="39"/>
      <c r="AA1321" s="39"/>
      <c r="AB1321" s="39"/>
      <c r="AC1321" s="39"/>
      <c r="AD1321" s="39"/>
      <c r="AE1321" s="39"/>
      <c r="AR1321" s="257" t="s">
        <v>294</v>
      </c>
      <c r="AT1321" s="257" t="s">
        <v>191</v>
      </c>
      <c r="AU1321" s="257" t="s">
        <v>90</v>
      </c>
      <c r="AY1321" s="18" t="s">
        <v>189</v>
      </c>
      <c r="BE1321" s="258">
        <f>IF(N1321="základní",J1321,0)</f>
        <v>0</v>
      </c>
      <c r="BF1321" s="258">
        <f>IF(N1321="snížená",J1321,0)</f>
        <v>0</v>
      </c>
      <c r="BG1321" s="258">
        <f>IF(N1321="zákl. přenesená",J1321,0)</f>
        <v>0</v>
      </c>
      <c r="BH1321" s="258">
        <f>IF(N1321="sníž. přenesená",J1321,0)</f>
        <v>0</v>
      </c>
      <c r="BI1321" s="258">
        <f>IF(N1321="nulová",J1321,0)</f>
        <v>0</v>
      </c>
      <c r="BJ1321" s="18" t="s">
        <v>84</v>
      </c>
      <c r="BK1321" s="258">
        <f>ROUND(I1321*H1321,2)</f>
        <v>0</v>
      </c>
      <c r="BL1321" s="18" t="s">
        <v>294</v>
      </c>
      <c r="BM1321" s="257" t="s">
        <v>1652</v>
      </c>
    </row>
    <row r="1322" s="2" customFormat="1">
      <c r="A1322" s="39"/>
      <c r="B1322" s="40"/>
      <c r="C1322" s="41"/>
      <c r="D1322" s="259" t="s">
        <v>196</v>
      </c>
      <c r="E1322" s="41"/>
      <c r="F1322" s="260" t="s">
        <v>1653</v>
      </c>
      <c r="G1322" s="41"/>
      <c r="H1322" s="41"/>
      <c r="I1322" s="140"/>
      <c r="J1322" s="41"/>
      <c r="K1322" s="41"/>
      <c r="L1322" s="45"/>
      <c r="M1322" s="261"/>
      <c r="N1322" s="262"/>
      <c r="O1322" s="92"/>
      <c r="P1322" s="92"/>
      <c r="Q1322" s="92"/>
      <c r="R1322" s="92"/>
      <c r="S1322" s="92"/>
      <c r="T1322" s="93"/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T1322" s="18" t="s">
        <v>196</v>
      </c>
      <c r="AU1322" s="18" t="s">
        <v>90</v>
      </c>
    </row>
    <row r="1323" s="14" customFormat="1">
      <c r="A1323" s="14"/>
      <c r="B1323" s="273"/>
      <c r="C1323" s="274"/>
      <c r="D1323" s="259" t="s">
        <v>198</v>
      </c>
      <c r="E1323" s="275" t="s">
        <v>1</v>
      </c>
      <c r="F1323" s="276" t="s">
        <v>1654</v>
      </c>
      <c r="G1323" s="274"/>
      <c r="H1323" s="277">
        <v>46</v>
      </c>
      <c r="I1323" s="278"/>
      <c r="J1323" s="274"/>
      <c r="K1323" s="274"/>
      <c r="L1323" s="279"/>
      <c r="M1323" s="280"/>
      <c r="N1323" s="281"/>
      <c r="O1323" s="281"/>
      <c r="P1323" s="281"/>
      <c r="Q1323" s="281"/>
      <c r="R1323" s="281"/>
      <c r="S1323" s="281"/>
      <c r="T1323" s="282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83" t="s">
        <v>198</v>
      </c>
      <c r="AU1323" s="283" t="s">
        <v>90</v>
      </c>
      <c r="AV1323" s="14" t="s">
        <v>90</v>
      </c>
      <c r="AW1323" s="14" t="s">
        <v>34</v>
      </c>
      <c r="AX1323" s="14" t="s">
        <v>79</v>
      </c>
      <c r="AY1323" s="283" t="s">
        <v>189</v>
      </c>
    </row>
    <row r="1324" s="15" customFormat="1">
      <c r="A1324" s="15"/>
      <c r="B1324" s="284"/>
      <c r="C1324" s="285"/>
      <c r="D1324" s="259" t="s">
        <v>198</v>
      </c>
      <c r="E1324" s="286" t="s">
        <v>1</v>
      </c>
      <c r="F1324" s="287" t="s">
        <v>201</v>
      </c>
      <c r="G1324" s="285"/>
      <c r="H1324" s="288">
        <v>46</v>
      </c>
      <c r="I1324" s="289"/>
      <c r="J1324" s="285"/>
      <c r="K1324" s="285"/>
      <c r="L1324" s="290"/>
      <c r="M1324" s="291"/>
      <c r="N1324" s="292"/>
      <c r="O1324" s="292"/>
      <c r="P1324" s="292"/>
      <c r="Q1324" s="292"/>
      <c r="R1324" s="292"/>
      <c r="S1324" s="292"/>
      <c r="T1324" s="293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15"/>
      <c r="AT1324" s="294" t="s">
        <v>198</v>
      </c>
      <c r="AU1324" s="294" t="s">
        <v>90</v>
      </c>
      <c r="AV1324" s="15" t="s">
        <v>194</v>
      </c>
      <c r="AW1324" s="15" t="s">
        <v>34</v>
      </c>
      <c r="AX1324" s="15" t="s">
        <v>84</v>
      </c>
      <c r="AY1324" s="294" t="s">
        <v>189</v>
      </c>
    </row>
    <row r="1325" s="2" customFormat="1" ht="16.5" customHeight="1">
      <c r="A1325" s="39"/>
      <c r="B1325" s="40"/>
      <c r="C1325" s="245" t="s">
        <v>1655</v>
      </c>
      <c r="D1325" s="245" t="s">
        <v>191</v>
      </c>
      <c r="E1325" s="246" t="s">
        <v>1656</v>
      </c>
      <c r="F1325" s="247" t="s">
        <v>1657</v>
      </c>
      <c r="G1325" s="248" t="s">
        <v>88</v>
      </c>
      <c r="H1325" s="249">
        <v>28.696999999999999</v>
      </c>
      <c r="I1325" s="250"/>
      <c r="J1325" s="251">
        <f>ROUND(I1325*H1325,2)</f>
        <v>0</v>
      </c>
      <c r="K1325" s="252"/>
      <c r="L1325" s="45"/>
      <c r="M1325" s="253" t="s">
        <v>1</v>
      </c>
      <c r="N1325" s="254" t="s">
        <v>44</v>
      </c>
      <c r="O1325" s="92"/>
      <c r="P1325" s="255">
        <f>O1325*H1325</f>
        <v>0</v>
      </c>
      <c r="Q1325" s="255">
        <v>0.00029999999999999997</v>
      </c>
      <c r="R1325" s="255">
        <f>Q1325*H1325</f>
        <v>0.0086090999999999997</v>
      </c>
      <c r="S1325" s="255">
        <v>0</v>
      </c>
      <c r="T1325" s="256">
        <f>S1325*H1325</f>
        <v>0</v>
      </c>
      <c r="U1325" s="39"/>
      <c r="V1325" s="39"/>
      <c r="W1325" s="39"/>
      <c r="X1325" s="39"/>
      <c r="Y1325" s="39"/>
      <c r="Z1325" s="39"/>
      <c r="AA1325" s="39"/>
      <c r="AB1325" s="39"/>
      <c r="AC1325" s="39"/>
      <c r="AD1325" s="39"/>
      <c r="AE1325" s="39"/>
      <c r="AR1325" s="257" t="s">
        <v>294</v>
      </c>
      <c r="AT1325" s="257" t="s">
        <v>191</v>
      </c>
      <c r="AU1325" s="257" t="s">
        <v>90</v>
      </c>
      <c r="AY1325" s="18" t="s">
        <v>189</v>
      </c>
      <c r="BE1325" s="258">
        <f>IF(N1325="základní",J1325,0)</f>
        <v>0</v>
      </c>
      <c r="BF1325" s="258">
        <f>IF(N1325="snížená",J1325,0)</f>
        <v>0</v>
      </c>
      <c r="BG1325" s="258">
        <f>IF(N1325="zákl. přenesená",J1325,0)</f>
        <v>0</v>
      </c>
      <c r="BH1325" s="258">
        <f>IF(N1325="sníž. přenesená",J1325,0)</f>
        <v>0</v>
      </c>
      <c r="BI1325" s="258">
        <f>IF(N1325="nulová",J1325,0)</f>
        <v>0</v>
      </c>
      <c r="BJ1325" s="18" t="s">
        <v>84</v>
      </c>
      <c r="BK1325" s="258">
        <f>ROUND(I1325*H1325,2)</f>
        <v>0</v>
      </c>
      <c r="BL1325" s="18" t="s">
        <v>294</v>
      </c>
      <c r="BM1325" s="257" t="s">
        <v>1658</v>
      </c>
    </row>
    <row r="1326" s="2" customFormat="1">
      <c r="A1326" s="39"/>
      <c r="B1326" s="40"/>
      <c r="C1326" s="41"/>
      <c r="D1326" s="259" t="s">
        <v>196</v>
      </c>
      <c r="E1326" s="41"/>
      <c r="F1326" s="260" t="s">
        <v>1659</v>
      </c>
      <c r="G1326" s="41"/>
      <c r="H1326" s="41"/>
      <c r="I1326" s="140"/>
      <c r="J1326" s="41"/>
      <c r="K1326" s="41"/>
      <c r="L1326" s="45"/>
      <c r="M1326" s="261"/>
      <c r="N1326" s="262"/>
      <c r="O1326" s="92"/>
      <c r="P1326" s="92"/>
      <c r="Q1326" s="92"/>
      <c r="R1326" s="92"/>
      <c r="S1326" s="92"/>
      <c r="T1326" s="93"/>
      <c r="U1326" s="39"/>
      <c r="V1326" s="39"/>
      <c r="W1326" s="39"/>
      <c r="X1326" s="39"/>
      <c r="Y1326" s="39"/>
      <c r="Z1326" s="39"/>
      <c r="AA1326" s="39"/>
      <c r="AB1326" s="39"/>
      <c r="AC1326" s="39"/>
      <c r="AD1326" s="39"/>
      <c r="AE1326" s="39"/>
      <c r="AT1326" s="18" t="s">
        <v>196</v>
      </c>
      <c r="AU1326" s="18" t="s">
        <v>90</v>
      </c>
    </row>
    <row r="1327" s="14" customFormat="1">
      <c r="A1327" s="14"/>
      <c r="B1327" s="273"/>
      <c r="C1327" s="274"/>
      <c r="D1327" s="259" t="s">
        <v>198</v>
      </c>
      <c r="E1327" s="275" t="s">
        <v>1</v>
      </c>
      <c r="F1327" s="276" t="s">
        <v>101</v>
      </c>
      <c r="G1327" s="274"/>
      <c r="H1327" s="277">
        <v>28.696999999999999</v>
      </c>
      <c r="I1327" s="278"/>
      <c r="J1327" s="274"/>
      <c r="K1327" s="274"/>
      <c r="L1327" s="279"/>
      <c r="M1327" s="280"/>
      <c r="N1327" s="281"/>
      <c r="O1327" s="281"/>
      <c r="P1327" s="281"/>
      <c r="Q1327" s="281"/>
      <c r="R1327" s="281"/>
      <c r="S1327" s="281"/>
      <c r="T1327" s="282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83" t="s">
        <v>198</v>
      </c>
      <c r="AU1327" s="283" t="s">
        <v>90</v>
      </c>
      <c r="AV1327" s="14" t="s">
        <v>90</v>
      </c>
      <c r="AW1327" s="14" t="s">
        <v>34</v>
      </c>
      <c r="AX1327" s="14" t="s">
        <v>79</v>
      </c>
      <c r="AY1327" s="283" t="s">
        <v>189</v>
      </c>
    </row>
    <row r="1328" s="15" customFormat="1">
      <c r="A1328" s="15"/>
      <c r="B1328" s="284"/>
      <c r="C1328" s="285"/>
      <c r="D1328" s="259" t="s">
        <v>198</v>
      </c>
      <c r="E1328" s="286" t="s">
        <v>1</v>
      </c>
      <c r="F1328" s="287" t="s">
        <v>201</v>
      </c>
      <c r="G1328" s="285"/>
      <c r="H1328" s="288">
        <v>28.696999999999999</v>
      </c>
      <c r="I1328" s="289"/>
      <c r="J1328" s="285"/>
      <c r="K1328" s="285"/>
      <c r="L1328" s="290"/>
      <c r="M1328" s="291"/>
      <c r="N1328" s="292"/>
      <c r="O1328" s="292"/>
      <c r="P1328" s="292"/>
      <c r="Q1328" s="292"/>
      <c r="R1328" s="292"/>
      <c r="S1328" s="292"/>
      <c r="T1328" s="293"/>
      <c r="U1328" s="15"/>
      <c r="V1328" s="15"/>
      <c r="W1328" s="15"/>
      <c r="X1328" s="15"/>
      <c r="Y1328" s="15"/>
      <c r="Z1328" s="15"/>
      <c r="AA1328" s="15"/>
      <c r="AB1328" s="15"/>
      <c r="AC1328" s="15"/>
      <c r="AD1328" s="15"/>
      <c r="AE1328" s="15"/>
      <c r="AT1328" s="294" t="s">
        <v>198</v>
      </c>
      <c r="AU1328" s="294" t="s">
        <v>90</v>
      </c>
      <c r="AV1328" s="15" t="s">
        <v>194</v>
      </c>
      <c r="AW1328" s="15" t="s">
        <v>34</v>
      </c>
      <c r="AX1328" s="15" t="s">
        <v>84</v>
      </c>
      <c r="AY1328" s="294" t="s">
        <v>189</v>
      </c>
    </row>
    <row r="1329" s="2" customFormat="1" ht="16.5" customHeight="1">
      <c r="A1329" s="39"/>
      <c r="B1329" s="40"/>
      <c r="C1329" s="245" t="s">
        <v>1660</v>
      </c>
      <c r="D1329" s="245" t="s">
        <v>191</v>
      </c>
      <c r="E1329" s="246" t="s">
        <v>1661</v>
      </c>
      <c r="F1329" s="247" t="s">
        <v>1662</v>
      </c>
      <c r="G1329" s="248" t="s">
        <v>418</v>
      </c>
      <c r="H1329" s="249">
        <v>24</v>
      </c>
      <c r="I1329" s="250"/>
      <c r="J1329" s="251">
        <f>ROUND(I1329*H1329,2)</f>
        <v>0</v>
      </c>
      <c r="K1329" s="252"/>
      <c r="L1329" s="45"/>
      <c r="M1329" s="253" t="s">
        <v>1</v>
      </c>
      <c r="N1329" s="254" t="s">
        <v>44</v>
      </c>
      <c r="O1329" s="92"/>
      <c r="P1329" s="255">
        <f>O1329*H1329</f>
        <v>0</v>
      </c>
      <c r="Q1329" s="255">
        <v>3.0000000000000001E-05</v>
      </c>
      <c r="R1329" s="255">
        <f>Q1329*H1329</f>
        <v>0.00072000000000000005</v>
      </c>
      <c r="S1329" s="255">
        <v>0</v>
      </c>
      <c r="T1329" s="256">
        <f>S1329*H1329</f>
        <v>0</v>
      </c>
      <c r="U1329" s="39"/>
      <c r="V1329" s="39"/>
      <c r="W1329" s="39"/>
      <c r="X1329" s="39"/>
      <c r="Y1329" s="39"/>
      <c r="Z1329" s="39"/>
      <c r="AA1329" s="39"/>
      <c r="AB1329" s="39"/>
      <c r="AC1329" s="39"/>
      <c r="AD1329" s="39"/>
      <c r="AE1329" s="39"/>
      <c r="AR1329" s="257" t="s">
        <v>294</v>
      </c>
      <c r="AT1329" s="257" t="s">
        <v>191</v>
      </c>
      <c r="AU1329" s="257" t="s">
        <v>90</v>
      </c>
      <c r="AY1329" s="18" t="s">
        <v>189</v>
      </c>
      <c r="BE1329" s="258">
        <f>IF(N1329="základní",J1329,0)</f>
        <v>0</v>
      </c>
      <c r="BF1329" s="258">
        <f>IF(N1329="snížená",J1329,0)</f>
        <v>0</v>
      </c>
      <c r="BG1329" s="258">
        <f>IF(N1329="zákl. přenesená",J1329,0)</f>
        <v>0</v>
      </c>
      <c r="BH1329" s="258">
        <f>IF(N1329="sníž. přenesená",J1329,0)</f>
        <v>0</v>
      </c>
      <c r="BI1329" s="258">
        <f>IF(N1329="nulová",J1329,0)</f>
        <v>0</v>
      </c>
      <c r="BJ1329" s="18" t="s">
        <v>84</v>
      </c>
      <c r="BK1329" s="258">
        <f>ROUND(I1329*H1329,2)</f>
        <v>0</v>
      </c>
      <c r="BL1329" s="18" t="s">
        <v>294</v>
      </c>
      <c r="BM1329" s="257" t="s">
        <v>1663</v>
      </c>
    </row>
    <row r="1330" s="2" customFormat="1">
      <c r="A1330" s="39"/>
      <c r="B1330" s="40"/>
      <c r="C1330" s="41"/>
      <c r="D1330" s="259" t="s">
        <v>196</v>
      </c>
      <c r="E1330" s="41"/>
      <c r="F1330" s="260" t="s">
        <v>1664</v>
      </c>
      <c r="G1330" s="41"/>
      <c r="H1330" s="41"/>
      <c r="I1330" s="140"/>
      <c r="J1330" s="41"/>
      <c r="K1330" s="41"/>
      <c r="L1330" s="45"/>
      <c r="M1330" s="261"/>
      <c r="N1330" s="262"/>
      <c r="O1330" s="92"/>
      <c r="P1330" s="92"/>
      <c r="Q1330" s="92"/>
      <c r="R1330" s="92"/>
      <c r="S1330" s="92"/>
      <c r="T1330" s="93"/>
      <c r="U1330" s="39"/>
      <c r="V1330" s="39"/>
      <c r="W1330" s="39"/>
      <c r="X1330" s="39"/>
      <c r="Y1330" s="39"/>
      <c r="Z1330" s="39"/>
      <c r="AA1330" s="39"/>
      <c r="AB1330" s="39"/>
      <c r="AC1330" s="39"/>
      <c r="AD1330" s="39"/>
      <c r="AE1330" s="39"/>
      <c r="AT1330" s="18" t="s">
        <v>196</v>
      </c>
      <c r="AU1330" s="18" t="s">
        <v>90</v>
      </c>
    </row>
    <row r="1331" s="14" customFormat="1">
      <c r="A1331" s="14"/>
      <c r="B1331" s="273"/>
      <c r="C1331" s="274"/>
      <c r="D1331" s="259" t="s">
        <v>198</v>
      </c>
      <c r="E1331" s="275" t="s">
        <v>1</v>
      </c>
      <c r="F1331" s="276" t="s">
        <v>1665</v>
      </c>
      <c r="G1331" s="274"/>
      <c r="H1331" s="277">
        <v>24</v>
      </c>
      <c r="I1331" s="278"/>
      <c r="J1331" s="274"/>
      <c r="K1331" s="274"/>
      <c r="L1331" s="279"/>
      <c r="M1331" s="280"/>
      <c r="N1331" s="281"/>
      <c r="O1331" s="281"/>
      <c r="P1331" s="281"/>
      <c r="Q1331" s="281"/>
      <c r="R1331" s="281"/>
      <c r="S1331" s="281"/>
      <c r="T1331" s="282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83" t="s">
        <v>198</v>
      </c>
      <c r="AU1331" s="283" t="s">
        <v>90</v>
      </c>
      <c r="AV1331" s="14" t="s">
        <v>90</v>
      </c>
      <c r="AW1331" s="14" t="s">
        <v>34</v>
      </c>
      <c r="AX1331" s="14" t="s">
        <v>79</v>
      </c>
      <c r="AY1331" s="283" t="s">
        <v>189</v>
      </c>
    </row>
    <row r="1332" s="15" customFormat="1">
      <c r="A1332" s="15"/>
      <c r="B1332" s="284"/>
      <c r="C1332" s="285"/>
      <c r="D1332" s="259" t="s">
        <v>198</v>
      </c>
      <c r="E1332" s="286" t="s">
        <v>1</v>
      </c>
      <c r="F1332" s="287" t="s">
        <v>201</v>
      </c>
      <c r="G1332" s="285"/>
      <c r="H1332" s="288">
        <v>24</v>
      </c>
      <c r="I1332" s="289"/>
      <c r="J1332" s="285"/>
      <c r="K1332" s="285"/>
      <c r="L1332" s="290"/>
      <c r="M1332" s="291"/>
      <c r="N1332" s="292"/>
      <c r="O1332" s="292"/>
      <c r="P1332" s="292"/>
      <c r="Q1332" s="292"/>
      <c r="R1332" s="292"/>
      <c r="S1332" s="292"/>
      <c r="T1332" s="293"/>
      <c r="U1332" s="15"/>
      <c r="V1332" s="15"/>
      <c r="W1332" s="15"/>
      <c r="X1332" s="15"/>
      <c r="Y1332" s="15"/>
      <c r="Z1332" s="15"/>
      <c r="AA1332" s="15"/>
      <c r="AB1332" s="15"/>
      <c r="AC1332" s="15"/>
      <c r="AD1332" s="15"/>
      <c r="AE1332" s="15"/>
      <c r="AT1332" s="294" t="s">
        <v>198</v>
      </c>
      <c r="AU1332" s="294" t="s">
        <v>90</v>
      </c>
      <c r="AV1332" s="15" t="s">
        <v>194</v>
      </c>
      <c r="AW1332" s="15" t="s">
        <v>34</v>
      </c>
      <c r="AX1332" s="15" t="s">
        <v>84</v>
      </c>
      <c r="AY1332" s="294" t="s">
        <v>189</v>
      </c>
    </row>
    <row r="1333" s="2" customFormat="1" ht="21.75" customHeight="1">
      <c r="A1333" s="39"/>
      <c r="B1333" s="40"/>
      <c r="C1333" s="245" t="s">
        <v>1666</v>
      </c>
      <c r="D1333" s="245" t="s">
        <v>191</v>
      </c>
      <c r="E1333" s="246" t="s">
        <v>1667</v>
      </c>
      <c r="F1333" s="247" t="s">
        <v>1668</v>
      </c>
      <c r="G1333" s="248" t="s">
        <v>88</v>
      </c>
      <c r="H1333" s="249">
        <v>18.239999999999998</v>
      </c>
      <c r="I1333" s="250"/>
      <c r="J1333" s="251">
        <f>ROUND(I1333*H1333,2)</f>
        <v>0</v>
      </c>
      <c r="K1333" s="252"/>
      <c r="L1333" s="45"/>
      <c r="M1333" s="253" t="s">
        <v>1</v>
      </c>
      <c r="N1333" s="254" t="s">
        <v>44</v>
      </c>
      <c r="O1333" s="92"/>
      <c r="P1333" s="255">
        <f>O1333*H1333</f>
        <v>0</v>
      </c>
      <c r="Q1333" s="255">
        <v>0.0029499999999999999</v>
      </c>
      <c r="R1333" s="255">
        <f>Q1333*H1333</f>
        <v>0.053807999999999995</v>
      </c>
      <c r="S1333" s="255">
        <v>0</v>
      </c>
      <c r="T1333" s="256">
        <f>S1333*H1333</f>
        <v>0</v>
      </c>
      <c r="U1333" s="39"/>
      <c r="V1333" s="39"/>
      <c r="W1333" s="39"/>
      <c r="X1333" s="39"/>
      <c r="Y1333" s="39"/>
      <c r="Z1333" s="39"/>
      <c r="AA1333" s="39"/>
      <c r="AB1333" s="39"/>
      <c r="AC1333" s="39"/>
      <c r="AD1333" s="39"/>
      <c r="AE1333" s="39"/>
      <c r="AR1333" s="257" t="s">
        <v>294</v>
      </c>
      <c r="AT1333" s="257" t="s">
        <v>191</v>
      </c>
      <c r="AU1333" s="257" t="s">
        <v>90</v>
      </c>
      <c r="AY1333" s="18" t="s">
        <v>189</v>
      </c>
      <c r="BE1333" s="258">
        <f>IF(N1333="základní",J1333,0)</f>
        <v>0</v>
      </c>
      <c r="BF1333" s="258">
        <f>IF(N1333="snížená",J1333,0)</f>
        <v>0</v>
      </c>
      <c r="BG1333" s="258">
        <f>IF(N1333="zákl. přenesená",J1333,0)</f>
        <v>0</v>
      </c>
      <c r="BH1333" s="258">
        <f>IF(N1333="sníž. přenesená",J1333,0)</f>
        <v>0</v>
      </c>
      <c r="BI1333" s="258">
        <f>IF(N1333="nulová",J1333,0)</f>
        <v>0</v>
      </c>
      <c r="BJ1333" s="18" t="s">
        <v>84</v>
      </c>
      <c r="BK1333" s="258">
        <f>ROUND(I1333*H1333,2)</f>
        <v>0</v>
      </c>
      <c r="BL1333" s="18" t="s">
        <v>294</v>
      </c>
      <c r="BM1333" s="257" t="s">
        <v>1669</v>
      </c>
    </row>
    <row r="1334" s="2" customFormat="1">
      <c r="A1334" s="39"/>
      <c r="B1334" s="40"/>
      <c r="C1334" s="41"/>
      <c r="D1334" s="259" t="s">
        <v>196</v>
      </c>
      <c r="E1334" s="41"/>
      <c r="F1334" s="260" t="s">
        <v>1670</v>
      </c>
      <c r="G1334" s="41"/>
      <c r="H1334" s="41"/>
      <c r="I1334" s="140"/>
      <c r="J1334" s="41"/>
      <c r="K1334" s="41"/>
      <c r="L1334" s="45"/>
      <c r="M1334" s="261"/>
      <c r="N1334" s="262"/>
      <c r="O1334" s="92"/>
      <c r="P1334" s="92"/>
      <c r="Q1334" s="92"/>
      <c r="R1334" s="92"/>
      <c r="S1334" s="92"/>
      <c r="T1334" s="93"/>
      <c r="U1334" s="39"/>
      <c r="V1334" s="39"/>
      <c r="W1334" s="39"/>
      <c r="X1334" s="39"/>
      <c r="Y1334" s="39"/>
      <c r="Z1334" s="39"/>
      <c r="AA1334" s="39"/>
      <c r="AB1334" s="39"/>
      <c r="AC1334" s="39"/>
      <c r="AD1334" s="39"/>
      <c r="AE1334" s="39"/>
      <c r="AT1334" s="18" t="s">
        <v>196</v>
      </c>
      <c r="AU1334" s="18" t="s">
        <v>90</v>
      </c>
    </row>
    <row r="1335" s="13" customFormat="1">
      <c r="A1335" s="13"/>
      <c r="B1335" s="263"/>
      <c r="C1335" s="264"/>
      <c r="D1335" s="259" t="s">
        <v>198</v>
      </c>
      <c r="E1335" s="265" t="s">
        <v>1</v>
      </c>
      <c r="F1335" s="266" t="s">
        <v>1671</v>
      </c>
      <c r="G1335" s="264"/>
      <c r="H1335" s="265" t="s">
        <v>1</v>
      </c>
      <c r="I1335" s="267"/>
      <c r="J1335" s="264"/>
      <c r="K1335" s="264"/>
      <c r="L1335" s="268"/>
      <c r="M1335" s="269"/>
      <c r="N1335" s="270"/>
      <c r="O1335" s="270"/>
      <c r="P1335" s="270"/>
      <c r="Q1335" s="270"/>
      <c r="R1335" s="270"/>
      <c r="S1335" s="270"/>
      <c r="T1335" s="271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72" t="s">
        <v>198</v>
      </c>
      <c r="AU1335" s="272" t="s">
        <v>90</v>
      </c>
      <c r="AV1335" s="13" t="s">
        <v>84</v>
      </c>
      <c r="AW1335" s="13" t="s">
        <v>34</v>
      </c>
      <c r="AX1335" s="13" t="s">
        <v>79</v>
      </c>
      <c r="AY1335" s="272" t="s">
        <v>189</v>
      </c>
    </row>
    <row r="1336" s="14" customFormat="1">
      <c r="A1336" s="14"/>
      <c r="B1336" s="273"/>
      <c r="C1336" s="274"/>
      <c r="D1336" s="259" t="s">
        <v>198</v>
      </c>
      <c r="E1336" s="275" t="s">
        <v>1</v>
      </c>
      <c r="F1336" s="276" t="s">
        <v>1672</v>
      </c>
      <c r="G1336" s="274"/>
      <c r="H1336" s="277">
        <v>18.239999999999998</v>
      </c>
      <c r="I1336" s="278"/>
      <c r="J1336" s="274"/>
      <c r="K1336" s="274"/>
      <c r="L1336" s="279"/>
      <c r="M1336" s="280"/>
      <c r="N1336" s="281"/>
      <c r="O1336" s="281"/>
      <c r="P1336" s="281"/>
      <c r="Q1336" s="281"/>
      <c r="R1336" s="281"/>
      <c r="S1336" s="281"/>
      <c r="T1336" s="282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83" t="s">
        <v>198</v>
      </c>
      <c r="AU1336" s="283" t="s">
        <v>90</v>
      </c>
      <c r="AV1336" s="14" t="s">
        <v>90</v>
      </c>
      <c r="AW1336" s="14" t="s">
        <v>34</v>
      </c>
      <c r="AX1336" s="14" t="s">
        <v>79</v>
      </c>
      <c r="AY1336" s="283" t="s">
        <v>189</v>
      </c>
    </row>
    <row r="1337" s="15" customFormat="1">
      <c r="A1337" s="15"/>
      <c r="B1337" s="284"/>
      <c r="C1337" s="285"/>
      <c r="D1337" s="259" t="s">
        <v>198</v>
      </c>
      <c r="E1337" s="286" t="s">
        <v>1</v>
      </c>
      <c r="F1337" s="287" t="s">
        <v>201</v>
      </c>
      <c r="G1337" s="285"/>
      <c r="H1337" s="288">
        <v>18.239999999999998</v>
      </c>
      <c r="I1337" s="289"/>
      <c r="J1337" s="285"/>
      <c r="K1337" s="285"/>
      <c r="L1337" s="290"/>
      <c r="M1337" s="291"/>
      <c r="N1337" s="292"/>
      <c r="O1337" s="292"/>
      <c r="P1337" s="292"/>
      <c r="Q1337" s="292"/>
      <c r="R1337" s="292"/>
      <c r="S1337" s="292"/>
      <c r="T1337" s="293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94" t="s">
        <v>198</v>
      </c>
      <c r="AU1337" s="294" t="s">
        <v>90</v>
      </c>
      <c r="AV1337" s="15" t="s">
        <v>194</v>
      </c>
      <c r="AW1337" s="15" t="s">
        <v>34</v>
      </c>
      <c r="AX1337" s="15" t="s">
        <v>84</v>
      </c>
      <c r="AY1337" s="294" t="s">
        <v>189</v>
      </c>
    </row>
    <row r="1338" s="2" customFormat="1" ht="16.5" customHeight="1">
      <c r="A1338" s="39"/>
      <c r="B1338" s="40"/>
      <c r="C1338" s="295" t="s">
        <v>1673</v>
      </c>
      <c r="D1338" s="295" t="s">
        <v>242</v>
      </c>
      <c r="E1338" s="296" t="s">
        <v>1674</v>
      </c>
      <c r="F1338" s="297" t="s">
        <v>1675</v>
      </c>
      <c r="G1338" s="298" t="s">
        <v>260</v>
      </c>
      <c r="H1338" s="299">
        <v>1177</v>
      </c>
      <c r="I1338" s="300"/>
      <c r="J1338" s="301">
        <f>ROUND(I1338*H1338,2)</f>
        <v>0</v>
      </c>
      <c r="K1338" s="302"/>
      <c r="L1338" s="303"/>
      <c r="M1338" s="304" t="s">
        <v>1</v>
      </c>
      <c r="N1338" s="305" t="s">
        <v>44</v>
      </c>
      <c r="O1338" s="92"/>
      <c r="P1338" s="255">
        <f>O1338*H1338</f>
        <v>0</v>
      </c>
      <c r="Q1338" s="255">
        <v>0.00050000000000000001</v>
      </c>
      <c r="R1338" s="255">
        <f>Q1338*H1338</f>
        <v>0.58850000000000002</v>
      </c>
      <c r="S1338" s="255">
        <v>0</v>
      </c>
      <c r="T1338" s="256">
        <f>S1338*H1338</f>
        <v>0</v>
      </c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R1338" s="257" t="s">
        <v>453</v>
      </c>
      <c r="AT1338" s="257" t="s">
        <v>242</v>
      </c>
      <c r="AU1338" s="257" t="s">
        <v>90</v>
      </c>
      <c r="AY1338" s="18" t="s">
        <v>189</v>
      </c>
      <c r="BE1338" s="258">
        <f>IF(N1338="základní",J1338,0)</f>
        <v>0</v>
      </c>
      <c r="BF1338" s="258">
        <f>IF(N1338="snížená",J1338,0)</f>
        <v>0</v>
      </c>
      <c r="BG1338" s="258">
        <f>IF(N1338="zákl. přenesená",J1338,0)</f>
        <v>0</v>
      </c>
      <c r="BH1338" s="258">
        <f>IF(N1338="sníž. přenesená",J1338,0)</f>
        <v>0</v>
      </c>
      <c r="BI1338" s="258">
        <f>IF(N1338="nulová",J1338,0)</f>
        <v>0</v>
      </c>
      <c r="BJ1338" s="18" t="s">
        <v>84</v>
      </c>
      <c r="BK1338" s="258">
        <f>ROUND(I1338*H1338,2)</f>
        <v>0</v>
      </c>
      <c r="BL1338" s="18" t="s">
        <v>294</v>
      </c>
      <c r="BM1338" s="257" t="s">
        <v>1676</v>
      </c>
    </row>
    <row r="1339" s="2" customFormat="1">
      <c r="A1339" s="39"/>
      <c r="B1339" s="40"/>
      <c r="C1339" s="41"/>
      <c r="D1339" s="259" t="s">
        <v>196</v>
      </c>
      <c r="E1339" s="41"/>
      <c r="F1339" s="260" t="s">
        <v>1675</v>
      </c>
      <c r="G1339" s="41"/>
      <c r="H1339" s="41"/>
      <c r="I1339" s="140"/>
      <c r="J1339" s="41"/>
      <c r="K1339" s="41"/>
      <c r="L1339" s="45"/>
      <c r="M1339" s="261"/>
      <c r="N1339" s="262"/>
      <c r="O1339" s="92"/>
      <c r="P1339" s="92"/>
      <c r="Q1339" s="92"/>
      <c r="R1339" s="92"/>
      <c r="S1339" s="92"/>
      <c r="T1339" s="93"/>
      <c r="U1339" s="39"/>
      <c r="V1339" s="39"/>
      <c r="W1339" s="39"/>
      <c r="X1339" s="39"/>
      <c r="Y1339" s="39"/>
      <c r="Z1339" s="39"/>
      <c r="AA1339" s="39"/>
      <c r="AB1339" s="39"/>
      <c r="AC1339" s="39"/>
      <c r="AD1339" s="39"/>
      <c r="AE1339" s="39"/>
      <c r="AT1339" s="18" t="s">
        <v>196</v>
      </c>
      <c r="AU1339" s="18" t="s">
        <v>90</v>
      </c>
    </row>
    <row r="1340" s="14" customFormat="1">
      <c r="A1340" s="14"/>
      <c r="B1340" s="273"/>
      <c r="C1340" s="274"/>
      <c r="D1340" s="259" t="s">
        <v>198</v>
      </c>
      <c r="E1340" s="275" t="s">
        <v>1</v>
      </c>
      <c r="F1340" s="276" t="s">
        <v>1677</v>
      </c>
      <c r="G1340" s="274"/>
      <c r="H1340" s="277">
        <v>1070</v>
      </c>
      <c r="I1340" s="278"/>
      <c r="J1340" s="274"/>
      <c r="K1340" s="274"/>
      <c r="L1340" s="279"/>
      <c r="M1340" s="280"/>
      <c r="N1340" s="281"/>
      <c r="O1340" s="281"/>
      <c r="P1340" s="281"/>
      <c r="Q1340" s="281"/>
      <c r="R1340" s="281"/>
      <c r="S1340" s="281"/>
      <c r="T1340" s="282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83" t="s">
        <v>198</v>
      </c>
      <c r="AU1340" s="283" t="s">
        <v>90</v>
      </c>
      <c r="AV1340" s="14" t="s">
        <v>90</v>
      </c>
      <c r="AW1340" s="14" t="s">
        <v>34</v>
      </c>
      <c r="AX1340" s="14" t="s">
        <v>79</v>
      </c>
      <c r="AY1340" s="283" t="s">
        <v>189</v>
      </c>
    </row>
    <row r="1341" s="15" customFormat="1">
      <c r="A1341" s="15"/>
      <c r="B1341" s="284"/>
      <c r="C1341" s="285"/>
      <c r="D1341" s="259" t="s">
        <v>198</v>
      </c>
      <c r="E1341" s="286" t="s">
        <v>1</v>
      </c>
      <c r="F1341" s="287" t="s">
        <v>201</v>
      </c>
      <c r="G1341" s="285"/>
      <c r="H1341" s="288">
        <v>1070</v>
      </c>
      <c r="I1341" s="289"/>
      <c r="J1341" s="285"/>
      <c r="K1341" s="285"/>
      <c r="L1341" s="290"/>
      <c r="M1341" s="291"/>
      <c r="N1341" s="292"/>
      <c r="O1341" s="292"/>
      <c r="P1341" s="292"/>
      <c r="Q1341" s="292"/>
      <c r="R1341" s="292"/>
      <c r="S1341" s="292"/>
      <c r="T1341" s="293"/>
      <c r="U1341" s="15"/>
      <c r="V1341" s="15"/>
      <c r="W1341" s="15"/>
      <c r="X1341" s="15"/>
      <c r="Y1341" s="15"/>
      <c r="Z1341" s="15"/>
      <c r="AA1341" s="15"/>
      <c r="AB1341" s="15"/>
      <c r="AC1341" s="15"/>
      <c r="AD1341" s="15"/>
      <c r="AE1341" s="15"/>
      <c r="AT1341" s="294" t="s">
        <v>198</v>
      </c>
      <c r="AU1341" s="294" t="s">
        <v>90</v>
      </c>
      <c r="AV1341" s="15" t="s">
        <v>194</v>
      </c>
      <c r="AW1341" s="15" t="s">
        <v>34</v>
      </c>
      <c r="AX1341" s="15" t="s">
        <v>84</v>
      </c>
      <c r="AY1341" s="294" t="s">
        <v>189</v>
      </c>
    </row>
    <row r="1342" s="14" customFormat="1">
      <c r="A1342" s="14"/>
      <c r="B1342" s="273"/>
      <c r="C1342" s="274"/>
      <c r="D1342" s="259" t="s">
        <v>198</v>
      </c>
      <c r="E1342" s="274"/>
      <c r="F1342" s="276" t="s">
        <v>1678</v>
      </c>
      <c r="G1342" s="274"/>
      <c r="H1342" s="277">
        <v>1177</v>
      </c>
      <c r="I1342" s="278"/>
      <c r="J1342" s="274"/>
      <c r="K1342" s="274"/>
      <c r="L1342" s="279"/>
      <c r="M1342" s="280"/>
      <c r="N1342" s="281"/>
      <c r="O1342" s="281"/>
      <c r="P1342" s="281"/>
      <c r="Q1342" s="281"/>
      <c r="R1342" s="281"/>
      <c r="S1342" s="281"/>
      <c r="T1342" s="282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83" t="s">
        <v>198</v>
      </c>
      <c r="AU1342" s="283" t="s">
        <v>90</v>
      </c>
      <c r="AV1342" s="14" t="s">
        <v>90</v>
      </c>
      <c r="AW1342" s="14" t="s">
        <v>4</v>
      </c>
      <c r="AX1342" s="14" t="s">
        <v>84</v>
      </c>
      <c r="AY1342" s="283" t="s">
        <v>189</v>
      </c>
    </row>
    <row r="1343" s="2" customFormat="1" ht="21.75" customHeight="1">
      <c r="A1343" s="39"/>
      <c r="B1343" s="40"/>
      <c r="C1343" s="245" t="s">
        <v>1679</v>
      </c>
      <c r="D1343" s="245" t="s">
        <v>191</v>
      </c>
      <c r="E1343" s="246" t="s">
        <v>1680</v>
      </c>
      <c r="F1343" s="247" t="s">
        <v>1681</v>
      </c>
      <c r="G1343" s="248" t="s">
        <v>827</v>
      </c>
      <c r="H1343" s="307"/>
      <c r="I1343" s="250"/>
      <c r="J1343" s="251">
        <f>ROUND(I1343*H1343,2)</f>
        <v>0</v>
      </c>
      <c r="K1343" s="252"/>
      <c r="L1343" s="45"/>
      <c r="M1343" s="253" t="s">
        <v>1</v>
      </c>
      <c r="N1343" s="254" t="s">
        <v>44</v>
      </c>
      <c r="O1343" s="92"/>
      <c r="P1343" s="255">
        <f>O1343*H1343</f>
        <v>0</v>
      </c>
      <c r="Q1343" s="255">
        <v>0</v>
      </c>
      <c r="R1343" s="255">
        <f>Q1343*H1343</f>
        <v>0</v>
      </c>
      <c r="S1343" s="255">
        <v>0</v>
      </c>
      <c r="T1343" s="256">
        <f>S1343*H1343</f>
        <v>0</v>
      </c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R1343" s="257" t="s">
        <v>294</v>
      </c>
      <c r="AT1343" s="257" t="s">
        <v>191</v>
      </c>
      <c r="AU1343" s="257" t="s">
        <v>90</v>
      </c>
      <c r="AY1343" s="18" t="s">
        <v>189</v>
      </c>
      <c r="BE1343" s="258">
        <f>IF(N1343="základní",J1343,0)</f>
        <v>0</v>
      </c>
      <c r="BF1343" s="258">
        <f>IF(N1343="snížená",J1343,0)</f>
        <v>0</v>
      </c>
      <c r="BG1343" s="258">
        <f>IF(N1343="zákl. přenesená",J1343,0)</f>
        <v>0</v>
      </c>
      <c r="BH1343" s="258">
        <f>IF(N1343="sníž. přenesená",J1343,0)</f>
        <v>0</v>
      </c>
      <c r="BI1343" s="258">
        <f>IF(N1343="nulová",J1343,0)</f>
        <v>0</v>
      </c>
      <c r="BJ1343" s="18" t="s">
        <v>84</v>
      </c>
      <c r="BK1343" s="258">
        <f>ROUND(I1343*H1343,2)</f>
        <v>0</v>
      </c>
      <c r="BL1343" s="18" t="s">
        <v>294</v>
      </c>
      <c r="BM1343" s="257" t="s">
        <v>1682</v>
      </c>
    </row>
    <row r="1344" s="2" customFormat="1">
      <c r="A1344" s="39"/>
      <c r="B1344" s="40"/>
      <c r="C1344" s="41"/>
      <c r="D1344" s="259" t="s">
        <v>196</v>
      </c>
      <c r="E1344" s="41"/>
      <c r="F1344" s="260" t="s">
        <v>1683</v>
      </c>
      <c r="G1344" s="41"/>
      <c r="H1344" s="41"/>
      <c r="I1344" s="140"/>
      <c r="J1344" s="41"/>
      <c r="K1344" s="41"/>
      <c r="L1344" s="45"/>
      <c r="M1344" s="261"/>
      <c r="N1344" s="262"/>
      <c r="O1344" s="92"/>
      <c r="P1344" s="92"/>
      <c r="Q1344" s="92"/>
      <c r="R1344" s="92"/>
      <c r="S1344" s="92"/>
      <c r="T1344" s="93"/>
      <c r="U1344" s="39"/>
      <c r="V1344" s="39"/>
      <c r="W1344" s="39"/>
      <c r="X1344" s="39"/>
      <c r="Y1344" s="39"/>
      <c r="Z1344" s="39"/>
      <c r="AA1344" s="39"/>
      <c r="AB1344" s="39"/>
      <c r="AC1344" s="39"/>
      <c r="AD1344" s="39"/>
      <c r="AE1344" s="39"/>
      <c r="AT1344" s="18" t="s">
        <v>196</v>
      </c>
      <c r="AU1344" s="18" t="s">
        <v>90</v>
      </c>
    </row>
    <row r="1345" s="12" customFormat="1" ht="22.8" customHeight="1">
      <c r="A1345" s="12"/>
      <c r="B1345" s="229"/>
      <c r="C1345" s="230"/>
      <c r="D1345" s="231" t="s">
        <v>78</v>
      </c>
      <c r="E1345" s="243" t="s">
        <v>1684</v>
      </c>
      <c r="F1345" s="243" t="s">
        <v>1685</v>
      </c>
      <c r="G1345" s="230"/>
      <c r="H1345" s="230"/>
      <c r="I1345" s="233"/>
      <c r="J1345" s="244">
        <f>BK1345</f>
        <v>0</v>
      </c>
      <c r="K1345" s="230"/>
      <c r="L1345" s="235"/>
      <c r="M1345" s="236"/>
      <c r="N1345" s="237"/>
      <c r="O1345" s="237"/>
      <c r="P1345" s="238">
        <f>SUM(P1346:P1374)</f>
        <v>0</v>
      </c>
      <c r="Q1345" s="237"/>
      <c r="R1345" s="238">
        <f>SUM(R1346:R1374)</f>
        <v>0.016564739999999998</v>
      </c>
      <c r="S1345" s="237"/>
      <c r="T1345" s="239">
        <f>SUM(T1346:T1374)</f>
        <v>0</v>
      </c>
      <c r="U1345" s="12"/>
      <c r="V1345" s="12"/>
      <c r="W1345" s="12"/>
      <c r="X1345" s="12"/>
      <c r="Y1345" s="12"/>
      <c r="Z1345" s="12"/>
      <c r="AA1345" s="12"/>
      <c r="AB1345" s="12"/>
      <c r="AC1345" s="12"/>
      <c r="AD1345" s="12"/>
      <c r="AE1345" s="12"/>
      <c r="AR1345" s="240" t="s">
        <v>90</v>
      </c>
      <c r="AT1345" s="241" t="s">
        <v>78</v>
      </c>
      <c r="AU1345" s="241" t="s">
        <v>84</v>
      </c>
      <c r="AY1345" s="240" t="s">
        <v>189</v>
      </c>
      <c r="BK1345" s="242">
        <f>SUM(BK1346:BK1374)</f>
        <v>0</v>
      </c>
    </row>
    <row r="1346" s="2" customFormat="1" ht="21.75" customHeight="1">
      <c r="A1346" s="39"/>
      <c r="B1346" s="40"/>
      <c r="C1346" s="245" t="s">
        <v>1686</v>
      </c>
      <c r="D1346" s="245" t="s">
        <v>191</v>
      </c>
      <c r="E1346" s="246" t="s">
        <v>1687</v>
      </c>
      <c r="F1346" s="247" t="s">
        <v>1688</v>
      </c>
      <c r="G1346" s="248" t="s">
        <v>88</v>
      </c>
      <c r="H1346" s="249">
        <v>33.021999999999998</v>
      </c>
      <c r="I1346" s="250"/>
      <c r="J1346" s="251">
        <f>ROUND(I1346*H1346,2)</f>
        <v>0</v>
      </c>
      <c r="K1346" s="252"/>
      <c r="L1346" s="45"/>
      <c r="M1346" s="253" t="s">
        <v>1</v>
      </c>
      <c r="N1346" s="254" t="s">
        <v>44</v>
      </c>
      <c r="O1346" s="92"/>
      <c r="P1346" s="255">
        <f>O1346*H1346</f>
        <v>0</v>
      </c>
      <c r="Q1346" s="255">
        <v>6.9999999999999994E-05</v>
      </c>
      <c r="R1346" s="255">
        <f>Q1346*H1346</f>
        <v>0.0023115399999999995</v>
      </c>
      <c r="S1346" s="255">
        <v>0</v>
      </c>
      <c r="T1346" s="256">
        <f>S1346*H1346</f>
        <v>0</v>
      </c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R1346" s="257" t="s">
        <v>294</v>
      </c>
      <c r="AT1346" s="257" t="s">
        <v>191</v>
      </c>
      <c r="AU1346" s="257" t="s">
        <v>90</v>
      </c>
      <c r="AY1346" s="18" t="s">
        <v>189</v>
      </c>
      <c r="BE1346" s="258">
        <f>IF(N1346="základní",J1346,0)</f>
        <v>0</v>
      </c>
      <c r="BF1346" s="258">
        <f>IF(N1346="snížená",J1346,0)</f>
        <v>0</v>
      </c>
      <c r="BG1346" s="258">
        <f>IF(N1346="zákl. přenesená",J1346,0)</f>
        <v>0</v>
      </c>
      <c r="BH1346" s="258">
        <f>IF(N1346="sníž. přenesená",J1346,0)</f>
        <v>0</v>
      </c>
      <c r="BI1346" s="258">
        <f>IF(N1346="nulová",J1346,0)</f>
        <v>0</v>
      </c>
      <c r="BJ1346" s="18" t="s">
        <v>84</v>
      </c>
      <c r="BK1346" s="258">
        <f>ROUND(I1346*H1346,2)</f>
        <v>0</v>
      </c>
      <c r="BL1346" s="18" t="s">
        <v>294</v>
      </c>
      <c r="BM1346" s="257" t="s">
        <v>1689</v>
      </c>
    </row>
    <row r="1347" s="2" customFormat="1">
      <c r="A1347" s="39"/>
      <c r="B1347" s="40"/>
      <c r="C1347" s="41"/>
      <c r="D1347" s="259" t="s">
        <v>196</v>
      </c>
      <c r="E1347" s="41"/>
      <c r="F1347" s="260" t="s">
        <v>1688</v>
      </c>
      <c r="G1347" s="41"/>
      <c r="H1347" s="41"/>
      <c r="I1347" s="140"/>
      <c r="J1347" s="41"/>
      <c r="K1347" s="41"/>
      <c r="L1347" s="45"/>
      <c r="M1347" s="261"/>
      <c r="N1347" s="262"/>
      <c r="O1347" s="92"/>
      <c r="P1347" s="92"/>
      <c r="Q1347" s="92"/>
      <c r="R1347" s="92"/>
      <c r="S1347" s="92"/>
      <c r="T1347" s="93"/>
      <c r="U1347" s="39"/>
      <c r="V1347" s="39"/>
      <c r="W1347" s="39"/>
      <c r="X1347" s="39"/>
      <c r="Y1347" s="39"/>
      <c r="Z1347" s="39"/>
      <c r="AA1347" s="39"/>
      <c r="AB1347" s="39"/>
      <c r="AC1347" s="39"/>
      <c r="AD1347" s="39"/>
      <c r="AE1347" s="39"/>
      <c r="AT1347" s="18" t="s">
        <v>196</v>
      </c>
      <c r="AU1347" s="18" t="s">
        <v>90</v>
      </c>
    </row>
    <row r="1348" s="13" customFormat="1">
      <c r="A1348" s="13"/>
      <c r="B1348" s="263"/>
      <c r="C1348" s="264"/>
      <c r="D1348" s="259" t="s">
        <v>198</v>
      </c>
      <c r="E1348" s="265" t="s">
        <v>1</v>
      </c>
      <c r="F1348" s="266" t="s">
        <v>277</v>
      </c>
      <c r="G1348" s="264"/>
      <c r="H1348" s="265" t="s">
        <v>1</v>
      </c>
      <c r="I1348" s="267"/>
      <c r="J1348" s="264"/>
      <c r="K1348" s="264"/>
      <c r="L1348" s="268"/>
      <c r="M1348" s="269"/>
      <c r="N1348" s="270"/>
      <c r="O1348" s="270"/>
      <c r="P1348" s="270"/>
      <c r="Q1348" s="270"/>
      <c r="R1348" s="270"/>
      <c r="S1348" s="270"/>
      <c r="T1348" s="271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72" t="s">
        <v>198</v>
      </c>
      <c r="AU1348" s="272" t="s">
        <v>90</v>
      </c>
      <c r="AV1348" s="13" t="s">
        <v>84</v>
      </c>
      <c r="AW1348" s="13" t="s">
        <v>34</v>
      </c>
      <c r="AX1348" s="13" t="s">
        <v>79</v>
      </c>
      <c r="AY1348" s="272" t="s">
        <v>189</v>
      </c>
    </row>
    <row r="1349" s="14" customFormat="1">
      <c r="A1349" s="14"/>
      <c r="B1349" s="273"/>
      <c r="C1349" s="274"/>
      <c r="D1349" s="259" t="s">
        <v>198</v>
      </c>
      <c r="E1349" s="275" t="s">
        <v>1</v>
      </c>
      <c r="F1349" s="276" t="s">
        <v>1690</v>
      </c>
      <c r="G1349" s="274"/>
      <c r="H1349" s="277">
        <v>7.0919999999999996</v>
      </c>
      <c r="I1349" s="278"/>
      <c r="J1349" s="274"/>
      <c r="K1349" s="274"/>
      <c r="L1349" s="279"/>
      <c r="M1349" s="280"/>
      <c r="N1349" s="281"/>
      <c r="O1349" s="281"/>
      <c r="P1349" s="281"/>
      <c r="Q1349" s="281"/>
      <c r="R1349" s="281"/>
      <c r="S1349" s="281"/>
      <c r="T1349" s="282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83" t="s">
        <v>198</v>
      </c>
      <c r="AU1349" s="283" t="s">
        <v>90</v>
      </c>
      <c r="AV1349" s="14" t="s">
        <v>90</v>
      </c>
      <c r="AW1349" s="14" t="s">
        <v>34</v>
      </c>
      <c r="AX1349" s="14" t="s">
        <v>79</v>
      </c>
      <c r="AY1349" s="283" t="s">
        <v>189</v>
      </c>
    </row>
    <row r="1350" s="14" customFormat="1">
      <c r="A1350" s="14"/>
      <c r="B1350" s="273"/>
      <c r="C1350" s="274"/>
      <c r="D1350" s="259" t="s">
        <v>198</v>
      </c>
      <c r="E1350" s="275" t="s">
        <v>1</v>
      </c>
      <c r="F1350" s="276" t="s">
        <v>1691</v>
      </c>
      <c r="G1350" s="274"/>
      <c r="H1350" s="277">
        <v>1.2609999999999999</v>
      </c>
      <c r="I1350" s="278"/>
      <c r="J1350" s="274"/>
      <c r="K1350" s="274"/>
      <c r="L1350" s="279"/>
      <c r="M1350" s="280"/>
      <c r="N1350" s="281"/>
      <c r="O1350" s="281"/>
      <c r="P1350" s="281"/>
      <c r="Q1350" s="281"/>
      <c r="R1350" s="281"/>
      <c r="S1350" s="281"/>
      <c r="T1350" s="282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83" t="s">
        <v>198</v>
      </c>
      <c r="AU1350" s="283" t="s">
        <v>90</v>
      </c>
      <c r="AV1350" s="14" t="s">
        <v>90</v>
      </c>
      <c r="AW1350" s="14" t="s">
        <v>34</v>
      </c>
      <c r="AX1350" s="14" t="s">
        <v>79</v>
      </c>
      <c r="AY1350" s="283" t="s">
        <v>189</v>
      </c>
    </row>
    <row r="1351" s="13" customFormat="1">
      <c r="A1351" s="13"/>
      <c r="B1351" s="263"/>
      <c r="C1351" s="264"/>
      <c r="D1351" s="259" t="s">
        <v>198</v>
      </c>
      <c r="E1351" s="265" t="s">
        <v>1</v>
      </c>
      <c r="F1351" s="266" t="s">
        <v>279</v>
      </c>
      <c r="G1351" s="264"/>
      <c r="H1351" s="265" t="s">
        <v>1</v>
      </c>
      <c r="I1351" s="267"/>
      <c r="J1351" s="264"/>
      <c r="K1351" s="264"/>
      <c r="L1351" s="268"/>
      <c r="M1351" s="269"/>
      <c r="N1351" s="270"/>
      <c r="O1351" s="270"/>
      <c r="P1351" s="270"/>
      <c r="Q1351" s="270"/>
      <c r="R1351" s="270"/>
      <c r="S1351" s="270"/>
      <c r="T1351" s="271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72" t="s">
        <v>198</v>
      </c>
      <c r="AU1351" s="272" t="s">
        <v>90</v>
      </c>
      <c r="AV1351" s="13" t="s">
        <v>84</v>
      </c>
      <c r="AW1351" s="13" t="s">
        <v>34</v>
      </c>
      <c r="AX1351" s="13" t="s">
        <v>79</v>
      </c>
      <c r="AY1351" s="272" t="s">
        <v>189</v>
      </c>
    </row>
    <row r="1352" s="14" customFormat="1">
      <c r="A1352" s="14"/>
      <c r="B1352" s="273"/>
      <c r="C1352" s="274"/>
      <c r="D1352" s="259" t="s">
        <v>198</v>
      </c>
      <c r="E1352" s="275" t="s">
        <v>1</v>
      </c>
      <c r="F1352" s="276" t="s">
        <v>1692</v>
      </c>
      <c r="G1352" s="274"/>
      <c r="H1352" s="277">
        <v>7.5650000000000004</v>
      </c>
      <c r="I1352" s="278"/>
      <c r="J1352" s="274"/>
      <c r="K1352" s="274"/>
      <c r="L1352" s="279"/>
      <c r="M1352" s="280"/>
      <c r="N1352" s="281"/>
      <c r="O1352" s="281"/>
      <c r="P1352" s="281"/>
      <c r="Q1352" s="281"/>
      <c r="R1352" s="281"/>
      <c r="S1352" s="281"/>
      <c r="T1352" s="282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83" t="s">
        <v>198</v>
      </c>
      <c r="AU1352" s="283" t="s">
        <v>90</v>
      </c>
      <c r="AV1352" s="14" t="s">
        <v>90</v>
      </c>
      <c r="AW1352" s="14" t="s">
        <v>34</v>
      </c>
      <c r="AX1352" s="14" t="s">
        <v>79</v>
      </c>
      <c r="AY1352" s="283" t="s">
        <v>189</v>
      </c>
    </row>
    <row r="1353" s="14" customFormat="1">
      <c r="A1353" s="14"/>
      <c r="B1353" s="273"/>
      <c r="C1353" s="274"/>
      <c r="D1353" s="259" t="s">
        <v>198</v>
      </c>
      <c r="E1353" s="275" t="s">
        <v>1</v>
      </c>
      <c r="F1353" s="276" t="s">
        <v>1693</v>
      </c>
      <c r="G1353" s="274"/>
      <c r="H1353" s="277">
        <v>3.3100000000000001</v>
      </c>
      <c r="I1353" s="278"/>
      <c r="J1353" s="274"/>
      <c r="K1353" s="274"/>
      <c r="L1353" s="279"/>
      <c r="M1353" s="280"/>
      <c r="N1353" s="281"/>
      <c r="O1353" s="281"/>
      <c r="P1353" s="281"/>
      <c r="Q1353" s="281"/>
      <c r="R1353" s="281"/>
      <c r="S1353" s="281"/>
      <c r="T1353" s="282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83" t="s">
        <v>198</v>
      </c>
      <c r="AU1353" s="283" t="s">
        <v>90</v>
      </c>
      <c r="AV1353" s="14" t="s">
        <v>90</v>
      </c>
      <c r="AW1353" s="14" t="s">
        <v>34</v>
      </c>
      <c r="AX1353" s="14" t="s">
        <v>79</v>
      </c>
      <c r="AY1353" s="283" t="s">
        <v>189</v>
      </c>
    </row>
    <row r="1354" s="14" customFormat="1">
      <c r="A1354" s="14"/>
      <c r="B1354" s="273"/>
      <c r="C1354" s="274"/>
      <c r="D1354" s="259" t="s">
        <v>198</v>
      </c>
      <c r="E1354" s="275" t="s">
        <v>1</v>
      </c>
      <c r="F1354" s="276" t="s">
        <v>1694</v>
      </c>
      <c r="G1354" s="274"/>
      <c r="H1354" s="277">
        <v>1.891</v>
      </c>
      <c r="I1354" s="278"/>
      <c r="J1354" s="274"/>
      <c r="K1354" s="274"/>
      <c r="L1354" s="279"/>
      <c r="M1354" s="280"/>
      <c r="N1354" s="281"/>
      <c r="O1354" s="281"/>
      <c r="P1354" s="281"/>
      <c r="Q1354" s="281"/>
      <c r="R1354" s="281"/>
      <c r="S1354" s="281"/>
      <c r="T1354" s="282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83" t="s">
        <v>198</v>
      </c>
      <c r="AU1354" s="283" t="s">
        <v>90</v>
      </c>
      <c r="AV1354" s="14" t="s">
        <v>90</v>
      </c>
      <c r="AW1354" s="14" t="s">
        <v>34</v>
      </c>
      <c r="AX1354" s="14" t="s">
        <v>79</v>
      </c>
      <c r="AY1354" s="283" t="s">
        <v>189</v>
      </c>
    </row>
    <row r="1355" s="16" customFormat="1">
      <c r="A1355" s="16"/>
      <c r="B1355" s="308"/>
      <c r="C1355" s="309"/>
      <c r="D1355" s="259" t="s">
        <v>198</v>
      </c>
      <c r="E1355" s="310" t="s">
        <v>1</v>
      </c>
      <c r="F1355" s="311" t="s">
        <v>1695</v>
      </c>
      <c r="G1355" s="309"/>
      <c r="H1355" s="312">
        <v>21.119</v>
      </c>
      <c r="I1355" s="313"/>
      <c r="J1355" s="309"/>
      <c r="K1355" s="309"/>
      <c r="L1355" s="314"/>
      <c r="M1355" s="315"/>
      <c r="N1355" s="316"/>
      <c r="O1355" s="316"/>
      <c r="P1355" s="316"/>
      <c r="Q1355" s="316"/>
      <c r="R1355" s="316"/>
      <c r="S1355" s="316"/>
      <c r="T1355" s="317"/>
      <c r="U1355" s="16"/>
      <c r="V1355" s="16"/>
      <c r="W1355" s="16"/>
      <c r="X1355" s="16"/>
      <c r="Y1355" s="16"/>
      <c r="Z1355" s="16"/>
      <c r="AA1355" s="16"/>
      <c r="AB1355" s="16"/>
      <c r="AC1355" s="16"/>
      <c r="AD1355" s="16"/>
      <c r="AE1355" s="16"/>
      <c r="AT1355" s="318" t="s">
        <v>198</v>
      </c>
      <c r="AU1355" s="318" t="s">
        <v>90</v>
      </c>
      <c r="AV1355" s="16" t="s">
        <v>206</v>
      </c>
      <c r="AW1355" s="16" t="s">
        <v>34</v>
      </c>
      <c r="AX1355" s="16" t="s">
        <v>79</v>
      </c>
      <c r="AY1355" s="318" t="s">
        <v>189</v>
      </c>
    </row>
    <row r="1356" s="14" customFormat="1">
      <c r="A1356" s="14"/>
      <c r="B1356" s="273"/>
      <c r="C1356" s="274"/>
      <c r="D1356" s="259" t="s">
        <v>198</v>
      </c>
      <c r="E1356" s="275" t="s">
        <v>1</v>
      </c>
      <c r="F1356" s="276" t="s">
        <v>1696</v>
      </c>
      <c r="G1356" s="274"/>
      <c r="H1356" s="277">
        <v>11.903000000000001</v>
      </c>
      <c r="I1356" s="278"/>
      <c r="J1356" s="274"/>
      <c r="K1356" s="274"/>
      <c r="L1356" s="279"/>
      <c r="M1356" s="280"/>
      <c r="N1356" s="281"/>
      <c r="O1356" s="281"/>
      <c r="P1356" s="281"/>
      <c r="Q1356" s="281"/>
      <c r="R1356" s="281"/>
      <c r="S1356" s="281"/>
      <c r="T1356" s="282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83" t="s">
        <v>198</v>
      </c>
      <c r="AU1356" s="283" t="s">
        <v>90</v>
      </c>
      <c r="AV1356" s="14" t="s">
        <v>90</v>
      </c>
      <c r="AW1356" s="14" t="s">
        <v>34</v>
      </c>
      <c r="AX1356" s="14" t="s">
        <v>79</v>
      </c>
      <c r="AY1356" s="283" t="s">
        <v>189</v>
      </c>
    </row>
    <row r="1357" s="15" customFormat="1">
      <c r="A1357" s="15"/>
      <c r="B1357" s="284"/>
      <c r="C1357" s="285"/>
      <c r="D1357" s="259" t="s">
        <v>198</v>
      </c>
      <c r="E1357" s="286" t="s">
        <v>98</v>
      </c>
      <c r="F1357" s="287" t="s">
        <v>201</v>
      </c>
      <c r="G1357" s="285"/>
      <c r="H1357" s="288">
        <v>33.021999999999998</v>
      </c>
      <c r="I1357" s="289"/>
      <c r="J1357" s="285"/>
      <c r="K1357" s="285"/>
      <c r="L1357" s="290"/>
      <c r="M1357" s="291"/>
      <c r="N1357" s="292"/>
      <c r="O1357" s="292"/>
      <c r="P1357" s="292"/>
      <c r="Q1357" s="292"/>
      <c r="R1357" s="292"/>
      <c r="S1357" s="292"/>
      <c r="T1357" s="293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94" t="s">
        <v>198</v>
      </c>
      <c r="AU1357" s="294" t="s">
        <v>90</v>
      </c>
      <c r="AV1357" s="15" t="s">
        <v>194</v>
      </c>
      <c r="AW1357" s="15" t="s">
        <v>34</v>
      </c>
      <c r="AX1357" s="15" t="s">
        <v>84</v>
      </c>
      <c r="AY1357" s="294" t="s">
        <v>189</v>
      </c>
    </row>
    <row r="1358" s="2" customFormat="1" ht="21.75" customHeight="1">
      <c r="A1358" s="39"/>
      <c r="B1358" s="40"/>
      <c r="C1358" s="245" t="s">
        <v>1697</v>
      </c>
      <c r="D1358" s="245" t="s">
        <v>191</v>
      </c>
      <c r="E1358" s="246" t="s">
        <v>1698</v>
      </c>
      <c r="F1358" s="247" t="s">
        <v>1699</v>
      </c>
      <c r="G1358" s="248" t="s">
        <v>88</v>
      </c>
      <c r="H1358" s="249">
        <v>11.903000000000001</v>
      </c>
      <c r="I1358" s="250"/>
      <c r="J1358" s="251">
        <f>ROUND(I1358*H1358,2)</f>
        <v>0</v>
      </c>
      <c r="K1358" s="252"/>
      <c r="L1358" s="45"/>
      <c r="M1358" s="253" t="s">
        <v>1</v>
      </c>
      <c r="N1358" s="254" t="s">
        <v>44</v>
      </c>
      <c r="O1358" s="92"/>
      <c r="P1358" s="255">
        <f>O1358*H1358</f>
        <v>0</v>
      </c>
      <c r="Q1358" s="255">
        <v>6.0000000000000002E-05</v>
      </c>
      <c r="R1358" s="255">
        <f>Q1358*H1358</f>
        <v>0.00071418000000000002</v>
      </c>
      <c r="S1358" s="255">
        <v>0</v>
      </c>
      <c r="T1358" s="256">
        <f>S1358*H1358</f>
        <v>0</v>
      </c>
      <c r="U1358" s="39"/>
      <c r="V1358" s="39"/>
      <c r="W1358" s="39"/>
      <c r="X1358" s="39"/>
      <c r="Y1358" s="39"/>
      <c r="Z1358" s="39"/>
      <c r="AA1358" s="39"/>
      <c r="AB1358" s="39"/>
      <c r="AC1358" s="39"/>
      <c r="AD1358" s="39"/>
      <c r="AE1358" s="39"/>
      <c r="AR1358" s="257" t="s">
        <v>294</v>
      </c>
      <c r="AT1358" s="257" t="s">
        <v>191</v>
      </c>
      <c r="AU1358" s="257" t="s">
        <v>90</v>
      </c>
      <c r="AY1358" s="18" t="s">
        <v>189</v>
      </c>
      <c r="BE1358" s="258">
        <f>IF(N1358="základní",J1358,0)</f>
        <v>0</v>
      </c>
      <c r="BF1358" s="258">
        <f>IF(N1358="snížená",J1358,0)</f>
        <v>0</v>
      </c>
      <c r="BG1358" s="258">
        <f>IF(N1358="zákl. přenesená",J1358,0)</f>
        <v>0</v>
      </c>
      <c r="BH1358" s="258">
        <f>IF(N1358="sníž. přenesená",J1358,0)</f>
        <v>0</v>
      </c>
      <c r="BI1358" s="258">
        <f>IF(N1358="nulová",J1358,0)</f>
        <v>0</v>
      </c>
      <c r="BJ1358" s="18" t="s">
        <v>84</v>
      </c>
      <c r="BK1358" s="258">
        <f>ROUND(I1358*H1358,2)</f>
        <v>0</v>
      </c>
      <c r="BL1358" s="18" t="s">
        <v>294</v>
      </c>
      <c r="BM1358" s="257" t="s">
        <v>1700</v>
      </c>
    </row>
    <row r="1359" s="2" customFormat="1">
      <c r="A1359" s="39"/>
      <c r="B1359" s="40"/>
      <c r="C1359" s="41"/>
      <c r="D1359" s="259" t="s">
        <v>196</v>
      </c>
      <c r="E1359" s="41"/>
      <c r="F1359" s="260" t="s">
        <v>1701</v>
      </c>
      <c r="G1359" s="41"/>
      <c r="H1359" s="41"/>
      <c r="I1359" s="140"/>
      <c r="J1359" s="41"/>
      <c r="K1359" s="41"/>
      <c r="L1359" s="45"/>
      <c r="M1359" s="261"/>
      <c r="N1359" s="262"/>
      <c r="O1359" s="92"/>
      <c r="P1359" s="92"/>
      <c r="Q1359" s="92"/>
      <c r="R1359" s="92"/>
      <c r="S1359" s="92"/>
      <c r="T1359" s="93"/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T1359" s="18" t="s">
        <v>196</v>
      </c>
      <c r="AU1359" s="18" t="s">
        <v>90</v>
      </c>
    </row>
    <row r="1360" s="13" customFormat="1">
      <c r="A1360" s="13"/>
      <c r="B1360" s="263"/>
      <c r="C1360" s="264"/>
      <c r="D1360" s="259" t="s">
        <v>198</v>
      </c>
      <c r="E1360" s="265" t="s">
        <v>1</v>
      </c>
      <c r="F1360" s="266" t="s">
        <v>1702</v>
      </c>
      <c r="G1360" s="264"/>
      <c r="H1360" s="265" t="s">
        <v>1</v>
      </c>
      <c r="I1360" s="267"/>
      <c r="J1360" s="264"/>
      <c r="K1360" s="264"/>
      <c r="L1360" s="268"/>
      <c r="M1360" s="269"/>
      <c r="N1360" s="270"/>
      <c r="O1360" s="270"/>
      <c r="P1360" s="270"/>
      <c r="Q1360" s="270"/>
      <c r="R1360" s="270"/>
      <c r="S1360" s="270"/>
      <c r="T1360" s="271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72" t="s">
        <v>198</v>
      </c>
      <c r="AU1360" s="272" t="s">
        <v>90</v>
      </c>
      <c r="AV1360" s="13" t="s">
        <v>84</v>
      </c>
      <c r="AW1360" s="13" t="s">
        <v>34</v>
      </c>
      <c r="AX1360" s="13" t="s">
        <v>79</v>
      </c>
      <c r="AY1360" s="272" t="s">
        <v>189</v>
      </c>
    </row>
    <row r="1361" s="14" customFormat="1">
      <c r="A1361" s="14"/>
      <c r="B1361" s="273"/>
      <c r="C1361" s="274"/>
      <c r="D1361" s="259" t="s">
        <v>198</v>
      </c>
      <c r="E1361" s="275" t="s">
        <v>1</v>
      </c>
      <c r="F1361" s="276" t="s">
        <v>1703</v>
      </c>
      <c r="G1361" s="274"/>
      <c r="H1361" s="277">
        <v>11.903000000000001</v>
      </c>
      <c r="I1361" s="278"/>
      <c r="J1361" s="274"/>
      <c r="K1361" s="274"/>
      <c r="L1361" s="279"/>
      <c r="M1361" s="280"/>
      <c r="N1361" s="281"/>
      <c r="O1361" s="281"/>
      <c r="P1361" s="281"/>
      <c r="Q1361" s="281"/>
      <c r="R1361" s="281"/>
      <c r="S1361" s="281"/>
      <c r="T1361" s="282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83" t="s">
        <v>198</v>
      </c>
      <c r="AU1361" s="283" t="s">
        <v>90</v>
      </c>
      <c r="AV1361" s="14" t="s">
        <v>90</v>
      </c>
      <c r="AW1361" s="14" t="s">
        <v>34</v>
      </c>
      <c r="AX1361" s="14" t="s">
        <v>79</v>
      </c>
      <c r="AY1361" s="283" t="s">
        <v>189</v>
      </c>
    </row>
    <row r="1362" s="15" customFormat="1">
      <c r="A1362" s="15"/>
      <c r="B1362" s="284"/>
      <c r="C1362" s="285"/>
      <c r="D1362" s="259" t="s">
        <v>198</v>
      </c>
      <c r="E1362" s="286" t="s">
        <v>1</v>
      </c>
      <c r="F1362" s="287" t="s">
        <v>201</v>
      </c>
      <c r="G1362" s="285"/>
      <c r="H1362" s="288">
        <v>11.903000000000001</v>
      </c>
      <c r="I1362" s="289"/>
      <c r="J1362" s="285"/>
      <c r="K1362" s="285"/>
      <c r="L1362" s="290"/>
      <c r="M1362" s="291"/>
      <c r="N1362" s="292"/>
      <c r="O1362" s="292"/>
      <c r="P1362" s="292"/>
      <c r="Q1362" s="292"/>
      <c r="R1362" s="292"/>
      <c r="S1362" s="292"/>
      <c r="T1362" s="293"/>
      <c r="U1362" s="15"/>
      <c r="V1362" s="15"/>
      <c r="W1362" s="15"/>
      <c r="X1362" s="15"/>
      <c r="Y1362" s="15"/>
      <c r="Z1362" s="15"/>
      <c r="AA1362" s="15"/>
      <c r="AB1362" s="15"/>
      <c r="AC1362" s="15"/>
      <c r="AD1362" s="15"/>
      <c r="AE1362" s="15"/>
      <c r="AT1362" s="294" t="s">
        <v>198</v>
      </c>
      <c r="AU1362" s="294" t="s">
        <v>90</v>
      </c>
      <c r="AV1362" s="15" t="s">
        <v>194</v>
      </c>
      <c r="AW1362" s="15" t="s">
        <v>34</v>
      </c>
      <c r="AX1362" s="15" t="s">
        <v>84</v>
      </c>
      <c r="AY1362" s="294" t="s">
        <v>189</v>
      </c>
    </row>
    <row r="1363" s="2" customFormat="1" ht="21.75" customHeight="1">
      <c r="A1363" s="39"/>
      <c r="B1363" s="40"/>
      <c r="C1363" s="245" t="s">
        <v>1704</v>
      </c>
      <c r="D1363" s="245" t="s">
        <v>191</v>
      </c>
      <c r="E1363" s="246" t="s">
        <v>1705</v>
      </c>
      <c r="F1363" s="247" t="s">
        <v>1706</v>
      </c>
      <c r="G1363" s="248" t="s">
        <v>88</v>
      </c>
      <c r="H1363" s="249">
        <v>33.021999999999998</v>
      </c>
      <c r="I1363" s="250"/>
      <c r="J1363" s="251">
        <f>ROUND(I1363*H1363,2)</f>
        <v>0</v>
      </c>
      <c r="K1363" s="252"/>
      <c r="L1363" s="45"/>
      <c r="M1363" s="253" t="s">
        <v>1</v>
      </c>
      <c r="N1363" s="254" t="s">
        <v>44</v>
      </c>
      <c r="O1363" s="92"/>
      <c r="P1363" s="255">
        <f>O1363*H1363</f>
        <v>0</v>
      </c>
      <c r="Q1363" s="255">
        <v>0.00017000000000000001</v>
      </c>
      <c r="R1363" s="255">
        <f>Q1363*H1363</f>
        <v>0.0056137399999999999</v>
      </c>
      <c r="S1363" s="255">
        <v>0</v>
      </c>
      <c r="T1363" s="256">
        <f>S1363*H1363</f>
        <v>0</v>
      </c>
      <c r="U1363" s="39"/>
      <c r="V1363" s="39"/>
      <c r="W1363" s="39"/>
      <c r="X1363" s="39"/>
      <c r="Y1363" s="39"/>
      <c r="Z1363" s="39"/>
      <c r="AA1363" s="39"/>
      <c r="AB1363" s="39"/>
      <c r="AC1363" s="39"/>
      <c r="AD1363" s="39"/>
      <c r="AE1363" s="39"/>
      <c r="AR1363" s="257" t="s">
        <v>294</v>
      </c>
      <c r="AT1363" s="257" t="s">
        <v>191</v>
      </c>
      <c r="AU1363" s="257" t="s">
        <v>90</v>
      </c>
      <c r="AY1363" s="18" t="s">
        <v>189</v>
      </c>
      <c r="BE1363" s="258">
        <f>IF(N1363="základní",J1363,0)</f>
        <v>0</v>
      </c>
      <c r="BF1363" s="258">
        <f>IF(N1363="snížená",J1363,0)</f>
        <v>0</v>
      </c>
      <c r="BG1363" s="258">
        <f>IF(N1363="zákl. přenesená",J1363,0)</f>
        <v>0</v>
      </c>
      <c r="BH1363" s="258">
        <f>IF(N1363="sníž. přenesená",J1363,0)</f>
        <v>0</v>
      </c>
      <c r="BI1363" s="258">
        <f>IF(N1363="nulová",J1363,0)</f>
        <v>0</v>
      </c>
      <c r="BJ1363" s="18" t="s">
        <v>84</v>
      </c>
      <c r="BK1363" s="258">
        <f>ROUND(I1363*H1363,2)</f>
        <v>0</v>
      </c>
      <c r="BL1363" s="18" t="s">
        <v>294</v>
      </c>
      <c r="BM1363" s="257" t="s">
        <v>1707</v>
      </c>
    </row>
    <row r="1364" s="2" customFormat="1">
      <c r="A1364" s="39"/>
      <c r="B1364" s="40"/>
      <c r="C1364" s="41"/>
      <c r="D1364" s="259" t="s">
        <v>196</v>
      </c>
      <c r="E1364" s="41"/>
      <c r="F1364" s="260" t="s">
        <v>1706</v>
      </c>
      <c r="G1364" s="41"/>
      <c r="H1364" s="41"/>
      <c r="I1364" s="140"/>
      <c r="J1364" s="41"/>
      <c r="K1364" s="41"/>
      <c r="L1364" s="45"/>
      <c r="M1364" s="261"/>
      <c r="N1364" s="262"/>
      <c r="O1364" s="92"/>
      <c r="P1364" s="92"/>
      <c r="Q1364" s="92"/>
      <c r="R1364" s="92"/>
      <c r="S1364" s="92"/>
      <c r="T1364" s="93"/>
      <c r="U1364" s="39"/>
      <c r="V1364" s="39"/>
      <c r="W1364" s="39"/>
      <c r="X1364" s="39"/>
      <c r="Y1364" s="39"/>
      <c r="Z1364" s="39"/>
      <c r="AA1364" s="39"/>
      <c r="AB1364" s="39"/>
      <c r="AC1364" s="39"/>
      <c r="AD1364" s="39"/>
      <c r="AE1364" s="39"/>
      <c r="AT1364" s="18" t="s">
        <v>196</v>
      </c>
      <c r="AU1364" s="18" t="s">
        <v>90</v>
      </c>
    </row>
    <row r="1365" s="14" customFormat="1">
      <c r="A1365" s="14"/>
      <c r="B1365" s="273"/>
      <c r="C1365" s="274"/>
      <c r="D1365" s="259" t="s">
        <v>198</v>
      </c>
      <c r="E1365" s="275" t="s">
        <v>1</v>
      </c>
      <c r="F1365" s="276" t="s">
        <v>98</v>
      </c>
      <c r="G1365" s="274"/>
      <c r="H1365" s="277">
        <v>33.021999999999998</v>
      </c>
      <c r="I1365" s="278"/>
      <c r="J1365" s="274"/>
      <c r="K1365" s="274"/>
      <c r="L1365" s="279"/>
      <c r="M1365" s="280"/>
      <c r="N1365" s="281"/>
      <c r="O1365" s="281"/>
      <c r="P1365" s="281"/>
      <c r="Q1365" s="281"/>
      <c r="R1365" s="281"/>
      <c r="S1365" s="281"/>
      <c r="T1365" s="282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83" t="s">
        <v>198</v>
      </c>
      <c r="AU1365" s="283" t="s">
        <v>90</v>
      </c>
      <c r="AV1365" s="14" t="s">
        <v>90</v>
      </c>
      <c r="AW1365" s="14" t="s">
        <v>34</v>
      </c>
      <c r="AX1365" s="14" t="s">
        <v>79</v>
      </c>
      <c r="AY1365" s="283" t="s">
        <v>189</v>
      </c>
    </row>
    <row r="1366" s="15" customFormat="1">
      <c r="A1366" s="15"/>
      <c r="B1366" s="284"/>
      <c r="C1366" s="285"/>
      <c r="D1366" s="259" t="s">
        <v>198</v>
      </c>
      <c r="E1366" s="286" t="s">
        <v>1</v>
      </c>
      <c r="F1366" s="287" t="s">
        <v>201</v>
      </c>
      <c r="G1366" s="285"/>
      <c r="H1366" s="288">
        <v>33.021999999999998</v>
      </c>
      <c r="I1366" s="289"/>
      <c r="J1366" s="285"/>
      <c r="K1366" s="285"/>
      <c r="L1366" s="290"/>
      <c r="M1366" s="291"/>
      <c r="N1366" s="292"/>
      <c r="O1366" s="292"/>
      <c r="P1366" s="292"/>
      <c r="Q1366" s="292"/>
      <c r="R1366" s="292"/>
      <c r="S1366" s="292"/>
      <c r="T1366" s="293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94" t="s">
        <v>198</v>
      </c>
      <c r="AU1366" s="294" t="s">
        <v>90</v>
      </c>
      <c r="AV1366" s="15" t="s">
        <v>194</v>
      </c>
      <c r="AW1366" s="15" t="s">
        <v>34</v>
      </c>
      <c r="AX1366" s="15" t="s">
        <v>84</v>
      </c>
      <c r="AY1366" s="294" t="s">
        <v>189</v>
      </c>
    </row>
    <row r="1367" s="2" customFormat="1" ht="21.75" customHeight="1">
      <c r="A1367" s="39"/>
      <c r="B1367" s="40"/>
      <c r="C1367" s="245" t="s">
        <v>1708</v>
      </c>
      <c r="D1367" s="245" t="s">
        <v>191</v>
      </c>
      <c r="E1367" s="246" t="s">
        <v>1709</v>
      </c>
      <c r="F1367" s="247" t="s">
        <v>1710</v>
      </c>
      <c r="G1367" s="248" t="s">
        <v>88</v>
      </c>
      <c r="H1367" s="249">
        <v>33.021999999999998</v>
      </c>
      <c r="I1367" s="250"/>
      <c r="J1367" s="251">
        <f>ROUND(I1367*H1367,2)</f>
        <v>0</v>
      </c>
      <c r="K1367" s="252"/>
      <c r="L1367" s="45"/>
      <c r="M1367" s="253" t="s">
        <v>1</v>
      </c>
      <c r="N1367" s="254" t="s">
        <v>44</v>
      </c>
      <c r="O1367" s="92"/>
      <c r="P1367" s="255">
        <f>O1367*H1367</f>
        <v>0</v>
      </c>
      <c r="Q1367" s="255">
        <v>0.00012</v>
      </c>
      <c r="R1367" s="255">
        <f>Q1367*H1367</f>
        <v>0.0039626399999999999</v>
      </c>
      <c r="S1367" s="255">
        <v>0</v>
      </c>
      <c r="T1367" s="256">
        <f>S1367*H1367</f>
        <v>0</v>
      </c>
      <c r="U1367" s="39"/>
      <c r="V1367" s="39"/>
      <c r="W1367" s="39"/>
      <c r="X1367" s="39"/>
      <c r="Y1367" s="39"/>
      <c r="Z1367" s="39"/>
      <c r="AA1367" s="39"/>
      <c r="AB1367" s="39"/>
      <c r="AC1367" s="39"/>
      <c r="AD1367" s="39"/>
      <c r="AE1367" s="39"/>
      <c r="AR1367" s="257" t="s">
        <v>294</v>
      </c>
      <c r="AT1367" s="257" t="s">
        <v>191</v>
      </c>
      <c r="AU1367" s="257" t="s">
        <v>90</v>
      </c>
      <c r="AY1367" s="18" t="s">
        <v>189</v>
      </c>
      <c r="BE1367" s="258">
        <f>IF(N1367="základní",J1367,0)</f>
        <v>0</v>
      </c>
      <c r="BF1367" s="258">
        <f>IF(N1367="snížená",J1367,0)</f>
        <v>0</v>
      </c>
      <c r="BG1367" s="258">
        <f>IF(N1367="zákl. přenesená",J1367,0)</f>
        <v>0</v>
      </c>
      <c r="BH1367" s="258">
        <f>IF(N1367="sníž. přenesená",J1367,0)</f>
        <v>0</v>
      </c>
      <c r="BI1367" s="258">
        <f>IF(N1367="nulová",J1367,0)</f>
        <v>0</v>
      </c>
      <c r="BJ1367" s="18" t="s">
        <v>84</v>
      </c>
      <c r="BK1367" s="258">
        <f>ROUND(I1367*H1367,2)</f>
        <v>0</v>
      </c>
      <c r="BL1367" s="18" t="s">
        <v>294</v>
      </c>
      <c r="BM1367" s="257" t="s">
        <v>1711</v>
      </c>
    </row>
    <row r="1368" s="2" customFormat="1">
      <c r="A1368" s="39"/>
      <c r="B1368" s="40"/>
      <c r="C1368" s="41"/>
      <c r="D1368" s="259" t="s">
        <v>196</v>
      </c>
      <c r="E1368" s="41"/>
      <c r="F1368" s="260" t="s">
        <v>1710</v>
      </c>
      <c r="G1368" s="41"/>
      <c r="H1368" s="41"/>
      <c r="I1368" s="140"/>
      <c r="J1368" s="41"/>
      <c r="K1368" s="41"/>
      <c r="L1368" s="45"/>
      <c r="M1368" s="261"/>
      <c r="N1368" s="262"/>
      <c r="O1368" s="92"/>
      <c r="P1368" s="92"/>
      <c r="Q1368" s="92"/>
      <c r="R1368" s="92"/>
      <c r="S1368" s="92"/>
      <c r="T1368" s="93"/>
      <c r="U1368" s="39"/>
      <c r="V1368" s="39"/>
      <c r="W1368" s="39"/>
      <c r="X1368" s="39"/>
      <c r="Y1368" s="39"/>
      <c r="Z1368" s="39"/>
      <c r="AA1368" s="39"/>
      <c r="AB1368" s="39"/>
      <c r="AC1368" s="39"/>
      <c r="AD1368" s="39"/>
      <c r="AE1368" s="39"/>
      <c r="AT1368" s="18" t="s">
        <v>196</v>
      </c>
      <c r="AU1368" s="18" t="s">
        <v>90</v>
      </c>
    </row>
    <row r="1369" s="14" customFormat="1">
      <c r="A1369" s="14"/>
      <c r="B1369" s="273"/>
      <c r="C1369" s="274"/>
      <c r="D1369" s="259" t="s">
        <v>198</v>
      </c>
      <c r="E1369" s="275" t="s">
        <v>1</v>
      </c>
      <c r="F1369" s="276" t="s">
        <v>98</v>
      </c>
      <c r="G1369" s="274"/>
      <c r="H1369" s="277">
        <v>33.021999999999998</v>
      </c>
      <c r="I1369" s="278"/>
      <c r="J1369" s="274"/>
      <c r="K1369" s="274"/>
      <c r="L1369" s="279"/>
      <c r="M1369" s="280"/>
      <c r="N1369" s="281"/>
      <c r="O1369" s="281"/>
      <c r="P1369" s="281"/>
      <c r="Q1369" s="281"/>
      <c r="R1369" s="281"/>
      <c r="S1369" s="281"/>
      <c r="T1369" s="282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83" t="s">
        <v>198</v>
      </c>
      <c r="AU1369" s="283" t="s">
        <v>90</v>
      </c>
      <c r="AV1369" s="14" t="s">
        <v>90</v>
      </c>
      <c r="AW1369" s="14" t="s">
        <v>34</v>
      </c>
      <c r="AX1369" s="14" t="s">
        <v>79</v>
      </c>
      <c r="AY1369" s="283" t="s">
        <v>189</v>
      </c>
    </row>
    <row r="1370" s="15" customFormat="1">
      <c r="A1370" s="15"/>
      <c r="B1370" s="284"/>
      <c r="C1370" s="285"/>
      <c r="D1370" s="259" t="s">
        <v>198</v>
      </c>
      <c r="E1370" s="286" t="s">
        <v>1</v>
      </c>
      <c r="F1370" s="287" t="s">
        <v>201</v>
      </c>
      <c r="G1370" s="285"/>
      <c r="H1370" s="288">
        <v>33.021999999999998</v>
      </c>
      <c r="I1370" s="289"/>
      <c r="J1370" s="285"/>
      <c r="K1370" s="285"/>
      <c r="L1370" s="290"/>
      <c r="M1370" s="291"/>
      <c r="N1370" s="292"/>
      <c r="O1370" s="292"/>
      <c r="P1370" s="292"/>
      <c r="Q1370" s="292"/>
      <c r="R1370" s="292"/>
      <c r="S1370" s="292"/>
      <c r="T1370" s="293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94" t="s">
        <v>198</v>
      </c>
      <c r="AU1370" s="294" t="s">
        <v>90</v>
      </c>
      <c r="AV1370" s="15" t="s">
        <v>194</v>
      </c>
      <c r="AW1370" s="15" t="s">
        <v>34</v>
      </c>
      <c r="AX1370" s="15" t="s">
        <v>84</v>
      </c>
      <c r="AY1370" s="294" t="s">
        <v>189</v>
      </c>
    </row>
    <row r="1371" s="2" customFormat="1" ht="21.75" customHeight="1">
      <c r="A1371" s="39"/>
      <c r="B1371" s="40"/>
      <c r="C1371" s="245" t="s">
        <v>1712</v>
      </c>
      <c r="D1371" s="245" t="s">
        <v>191</v>
      </c>
      <c r="E1371" s="246" t="s">
        <v>1713</v>
      </c>
      <c r="F1371" s="247" t="s">
        <v>1714</v>
      </c>
      <c r="G1371" s="248" t="s">
        <v>88</v>
      </c>
      <c r="H1371" s="249">
        <v>33.021999999999998</v>
      </c>
      <c r="I1371" s="250"/>
      <c r="J1371" s="251">
        <f>ROUND(I1371*H1371,2)</f>
        <v>0</v>
      </c>
      <c r="K1371" s="252"/>
      <c r="L1371" s="45"/>
      <c r="M1371" s="253" t="s">
        <v>1</v>
      </c>
      <c r="N1371" s="254" t="s">
        <v>44</v>
      </c>
      <c r="O1371" s="92"/>
      <c r="P1371" s="255">
        <f>O1371*H1371</f>
        <v>0</v>
      </c>
      <c r="Q1371" s="255">
        <v>0.00012</v>
      </c>
      <c r="R1371" s="255">
        <f>Q1371*H1371</f>
        <v>0.0039626399999999999</v>
      </c>
      <c r="S1371" s="255">
        <v>0</v>
      </c>
      <c r="T1371" s="256">
        <f>S1371*H1371</f>
        <v>0</v>
      </c>
      <c r="U1371" s="39"/>
      <c r="V1371" s="39"/>
      <c r="W1371" s="39"/>
      <c r="X1371" s="39"/>
      <c r="Y1371" s="39"/>
      <c r="Z1371" s="39"/>
      <c r="AA1371" s="39"/>
      <c r="AB1371" s="39"/>
      <c r="AC1371" s="39"/>
      <c r="AD1371" s="39"/>
      <c r="AE1371" s="39"/>
      <c r="AR1371" s="257" t="s">
        <v>294</v>
      </c>
      <c r="AT1371" s="257" t="s">
        <v>191</v>
      </c>
      <c r="AU1371" s="257" t="s">
        <v>90</v>
      </c>
      <c r="AY1371" s="18" t="s">
        <v>189</v>
      </c>
      <c r="BE1371" s="258">
        <f>IF(N1371="základní",J1371,0)</f>
        <v>0</v>
      </c>
      <c r="BF1371" s="258">
        <f>IF(N1371="snížená",J1371,0)</f>
        <v>0</v>
      </c>
      <c r="BG1371" s="258">
        <f>IF(N1371="zákl. přenesená",J1371,0)</f>
        <v>0</v>
      </c>
      <c r="BH1371" s="258">
        <f>IF(N1371="sníž. přenesená",J1371,0)</f>
        <v>0</v>
      </c>
      <c r="BI1371" s="258">
        <f>IF(N1371="nulová",J1371,0)</f>
        <v>0</v>
      </c>
      <c r="BJ1371" s="18" t="s">
        <v>84</v>
      </c>
      <c r="BK1371" s="258">
        <f>ROUND(I1371*H1371,2)</f>
        <v>0</v>
      </c>
      <c r="BL1371" s="18" t="s">
        <v>294</v>
      </c>
      <c r="BM1371" s="257" t="s">
        <v>1715</v>
      </c>
    </row>
    <row r="1372" s="2" customFormat="1">
      <c r="A1372" s="39"/>
      <c r="B1372" s="40"/>
      <c r="C1372" s="41"/>
      <c r="D1372" s="259" t="s">
        <v>196</v>
      </c>
      <c r="E1372" s="41"/>
      <c r="F1372" s="260" t="s">
        <v>1714</v>
      </c>
      <c r="G1372" s="41"/>
      <c r="H1372" s="41"/>
      <c r="I1372" s="140"/>
      <c r="J1372" s="41"/>
      <c r="K1372" s="41"/>
      <c r="L1372" s="45"/>
      <c r="M1372" s="261"/>
      <c r="N1372" s="262"/>
      <c r="O1372" s="92"/>
      <c r="P1372" s="92"/>
      <c r="Q1372" s="92"/>
      <c r="R1372" s="92"/>
      <c r="S1372" s="92"/>
      <c r="T1372" s="93"/>
      <c r="U1372" s="39"/>
      <c r="V1372" s="39"/>
      <c r="W1372" s="39"/>
      <c r="X1372" s="39"/>
      <c r="Y1372" s="39"/>
      <c r="Z1372" s="39"/>
      <c r="AA1372" s="39"/>
      <c r="AB1372" s="39"/>
      <c r="AC1372" s="39"/>
      <c r="AD1372" s="39"/>
      <c r="AE1372" s="39"/>
      <c r="AT1372" s="18" t="s">
        <v>196</v>
      </c>
      <c r="AU1372" s="18" t="s">
        <v>90</v>
      </c>
    </row>
    <row r="1373" s="14" customFormat="1">
      <c r="A1373" s="14"/>
      <c r="B1373" s="273"/>
      <c r="C1373" s="274"/>
      <c r="D1373" s="259" t="s">
        <v>198</v>
      </c>
      <c r="E1373" s="275" t="s">
        <v>1</v>
      </c>
      <c r="F1373" s="276" t="s">
        <v>98</v>
      </c>
      <c r="G1373" s="274"/>
      <c r="H1373" s="277">
        <v>33.021999999999998</v>
      </c>
      <c r="I1373" s="278"/>
      <c r="J1373" s="274"/>
      <c r="K1373" s="274"/>
      <c r="L1373" s="279"/>
      <c r="M1373" s="280"/>
      <c r="N1373" s="281"/>
      <c r="O1373" s="281"/>
      <c r="P1373" s="281"/>
      <c r="Q1373" s="281"/>
      <c r="R1373" s="281"/>
      <c r="S1373" s="281"/>
      <c r="T1373" s="282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83" t="s">
        <v>198</v>
      </c>
      <c r="AU1373" s="283" t="s">
        <v>90</v>
      </c>
      <c r="AV1373" s="14" t="s">
        <v>90</v>
      </c>
      <c r="AW1373" s="14" t="s">
        <v>34</v>
      </c>
      <c r="AX1373" s="14" t="s">
        <v>79</v>
      </c>
      <c r="AY1373" s="283" t="s">
        <v>189</v>
      </c>
    </row>
    <row r="1374" s="15" customFormat="1">
      <c r="A1374" s="15"/>
      <c r="B1374" s="284"/>
      <c r="C1374" s="285"/>
      <c r="D1374" s="259" t="s">
        <v>198</v>
      </c>
      <c r="E1374" s="286" t="s">
        <v>1</v>
      </c>
      <c r="F1374" s="287" t="s">
        <v>201</v>
      </c>
      <c r="G1374" s="285"/>
      <c r="H1374" s="288">
        <v>33.021999999999998</v>
      </c>
      <c r="I1374" s="289"/>
      <c r="J1374" s="285"/>
      <c r="K1374" s="285"/>
      <c r="L1374" s="290"/>
      <c r="M1374" s="291"/>
      <c r="N1374" s="292"/>
      <c r="O1374" s="292"/>
      <c r="P1374" s="292"/>
      <c r="Q1374" s="292"/>
      <c r="R1374" s="292"/>
      <c r="S1374" s="292"/>
      <c r="T1374" s="293"/>
      <c r="U1374" s="15"/>
      <c r="V1374" s="15"/>
      <c r="W1374" s="15"/>
      <c r="X1374" s="15"/>
      <c r="Y1374" s="15"/>
      <c r="Z1374" s="15"/>
      <c r="AA1374" s="15"/>
      <c r="AB1374" s="15"/>
      <c r="AC1374" s="15"/>
      <c r="AD1374" s="15"/>
      <c r="AE1374" s="15"/>
      <c r="AT1374" s="294" t="s">
        <v>198</v>
      </c>
      <c r="AU1374" s="294" t="s">
        <v>90</v>
      </c>
      <c r="AV1374" s="15" t="s">
        <v>194</v>
      </c>
      <c r="AW1374" s="15" t="s">
        <v>34</v>
      </c>
      <c r="AX1374" s="15" t="s">
        <v>84</v>
      </c>
      <c r="AY1374" s="294" t="s">
        <v>189</v>
      </c>
    </row>
    <row r="1375" s="12" customFormat="1" ht="22.8" customHeight="1">
      <c r="A1375" s="12"/>
      <c r="B1375" s="229"/>
      <c r="C1375" s="230"/>
      <c r="D1375" s="231" t="s">
        <v>78</v>
      </c>
      <c r="E1375" s="243" t="s">
        <v>1716</v>
      </c>
      <c r="F1375" s="243" t="s">
        <v>1717</v>
      </c>
      <c r="G1375" s="230"/>
      <c r="H1375" s="230"/>
      <c r="I1375" s="233"/>
      <c r="J1375" s="244">
        <f>BK1375</f>
        <v>0</v>
      </c>
      <c r="K1375" s="230"/>
      <c r="L1375" s="235"/>
      <c r="M1375" s="236"/>
      <c r="N1375" s="237"/>
      <c r="O1375" s="237"/>
      <c r="P1375" s="238">
        <f>SUM(P1376:P1390)</f>
        <v>0</v>
      </c>
      <c r="Q1375" s="237"/>
      <c r="R1375" s="238">
        <f>SUM(R1376:R1390)</f>
        <v>1.5714549399999997</v>
      </c>
      <c r="S1375" s="237"/>
      <c r="T1375" s="239">
        <f>SUM(T1376:T1390)</f>
        <v>0.33366509</v>
      </c>
      <c r="U1375" s="12"/>
      <c r="V1375" s="12"/>
      <c r="W1375" s="12"/>
      <c r="X1375" s="12"/>
      <c r="Y1375" s="12"/>
      <c r="Z1375" s="12"/>
      <c r="AA1375" s="12"/>
      <c r="AB1375" s="12"/>
      <c r="AC1375" s="12"/>
      <c r="AD1375" s="12"/>
      <c r="AE1375" s="12"/>
      <c r="AR1375" s="240" t="s">
        <v>90</v>
      </c>
      <c r="AT1375" s="241" t="s">
        <v>78</v>
      </c>
      <c r="AU1375" s="241" t="s">
        <v>84</v>
      </c>
      <c r="AY1375" s="240" t="s">
        <v>189</v>
      </c>
      <c r="BK1375" s="242">
        <f>SUM(BK1376:BK1390)</f>
        <v>0</v>
      </c>
    </row>
    <row r="1376" s="2" customFormat="1" ht="16.5" customHeight="1">
      <c r="A1376" s="39"/>
      <c r="B1376" s="40"/>
      <c r="C1376" s="245" t="s">
        <v>1718</v>
      </c>
      <c r="D1376" s="245" t="s">
        <v>191</v>
      </c>
      <c r="E1376" s="246" t="s">
        <v>1719</v>
      </c>
      <c r="F1376" s="247" t="s">
        <v>1720</v>
      </c>
      <c r="G1376" s="248" t="s">
        <v>88</v>
      </c>
      <c r="H1376" s="249">
        <v>1076.3389999999999</v>
      </c>
      <c r="I1376" s="250"/>
      <c r="J1376" s="251">
        <f>ROUND(I1376*H1376,2)</f>
        <v>0</v>
      </c>
      <c r="K1376" s="252"/>
      <c r="L1376" s="45"/>
      <c r="M1376" s="253" t="s">
        <v>1</v>
      </c>
      <c r="N1376" s="254" t="s">
        <v>44</v>
      </c>
      <c r="O1376" s="92"/>
      <c r="P1376" s="255">
        <f>O1376*H1376</f>
        <v>0</v>
      </c>
      <c r="Q1376" s="255">
        <v>0.001</v>
      </c>
      <c r="R1376" s="255">
        <f>Q1376*H1376</f>
        <v>1.0763389999999999</v>
      </c>
      <c r="S1376" s="255">
        <v>0.00031</v>
      </c>
      <c r="T1376" s="256">
        <f>S1376*H1376</f>
        <v>0.33366509</v>
      </c>
      <c r="U1376" s="39"/>
      <c r="V1376" s="39"/>
      <c r="W1376" s="39"/>
      <c r="X1376" s="39"/>
      <c r="Y1376" s="39"/>
      <c r="Z1376" s="39"/>
      <c r="AA1376" s="39"/>
      <c r="AB1376" s="39"/>
      <c r="AC1376" s="39"/>
      <c r="AD1376" s="39"/>
      <c r="AE1376" s="39"/>
      <c r="AR1376" s="257" t="s">
        <v>294</v>
      </c>
      <c r="AT1376" s="257" t="s">
        <v>191</v>
      </c>
      <c r="AU1376" s="257" t="s">
        <v>90</v>
      </c>
      <c r="AY1376" s="18" t="s">
        <v>189</v>
      </c>
      <c r="BE1376" s="258">
        <f>IF(N1376="základní",J1376,0)</f>
        <v>0</v>
      </c>
      <c r="BF1376" s="258">
        <f>IF(N1376="snížená",J1376,0)</f>
        <v>0</v>
      </c>
      <c r="BG1376" s="258">
        <f>IF(N1376="zákl. přenesená",J1376,0)</f>
        <v>0</v>
      </c>
      <c r="BH1376" s="258">
        <f>IF(N1376="sníž. přenesená",J1376,0)</f>
        <v>0</v>
      </c>
      <c r="BI1376" s="258">
        <f>IF(N1376="nulová",J1376,0)</f>
        <v>0</v>
      </c>
      <c r="BJ1376" s="18" t="s">
        <v>84</v>
      </c>
      <c r="BK1376" s="258">
        <f>ROUND(I1376*H1376,2)</f>
        <v>0</v>
      </c>
      <c r="BL1376" s="18" t="s">
        <v>294</v>
      </c>
      <c r="BM1376" s="257" t="s">
        <v>1721</v>
      </c>
    </row>
    <row r="1377" s="2" customFormat="1">
      <c r="A1377" s="39"/>
      <c r="B1377" s="40"/>
      <c r="C1377" s="41"/>
      <c r="D1377" s="259" t="s">
        <v>196</v>
      </c>
      <c r="E1377" s="41"/>
      <c r="F1377" s="260" t="s">
        <v>1722</v>
      </c>
      <c r="G1377" s="41"/>
      <c r="H1377" s="41"/>
      <c r="I1377" s="140"/>
      <c r="J1377" s="41"/>
      <c r="K1377" s="41"/>
      <c r="L1377" s="45"/>
      <c r="M1377" s="261"/>
      <c r="N1377" s="262"/>
      <c r="O1377" s="92"/>
      <c r="P1377" s="92"/>
      <c r="Q1377" s="92"/>
      <c r="R1377" s="92"/>
      <c r="S1377" s="92"/>
      <c r="T1377" s="93"/>
      <c r="U1377" s="39"/>
      <c r="V1377" s="39"/>
      <c r="W1377" s="39"/>
      <c r="X1377" s="39"/>
      <c r="Y1377" s="39"/>
      <c r="Z1377" s="39"/>
      <c r="AA1377" s="39"/>
      <c r="AB1377" s="39"/>
      <c r="AC1377" s="39"/>
      <c r="AD1377" s="39"/>
      <c r="AE1377" s="39"/>
      <c r="AT1377" s="18" t="s">
        <v>196</v>
      </c>
      <c r="AU1377" s="18" t="s">
        <v>90</v>
      </c>
    </row>
    <row r="1378" s="14" customFormat="1">
      <c r="A1378" s="14"/>
      <c r="B1378" s="273"/>
      <c r="C1378" s="274"/>
      <c r="D1378" s="259" t="s">
        <v>198</v>
      </c>
      <c r="E1378" s="275" t="s">
        <v>1</v>
      </c>
      <c r="F1378" s="276" t="s">
        <v>124</v>
      </c>
      <c r="G1378" s="274"/>
      <c r="H1378" s="277">
        <v>773.53899999999999</v>
      </c>
      <c r="I1378" s="278"/>
      <c r="J1378" s="274"/>
      <c r="K1378" s="274"/>
      <c r="L1378" s="279"/>
      <c r="M1378" s="280"/>
      <c r="N1378" s="281"/>
      <c r="O1378" s="281"/>
      <c r="P1378" s="281"/>
      <c r="Q1378" s="281"/>
      <c r="R1378" s="281"/>
      <c r="S1378" s="281"/>
      <c r="T1378" s="282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83" t="s">
        <v>198</v>
      </c>
      <c r="AU1378" s="283" t="s">
        <v>90</v>
      </c>
      <c r="AV1378" s="14" t="s">
        <v>90</v>
      </c>
      <c r="AW1378" s="14" t="s">
        <v>34</v>
      </c>
      <c r="AX1378" s="14" t="s">
        <v>79</v>
      </c>
      <c r="AY1378" s="283" t="s">
        <v>189</v>
      </c>
    </row>
    <row r="1379" s="14" customFormat="1">
      <c r="A1379" s="14"/>
      <c r="B1379" s="273"/>
      <c r="C1379" s="274"/>
      <c r="D1379" s="259" t="s">
        <v>198</v>
      </c>
      <c r="E1379" s="275" t="s">
        <v>1</v>
      </c>
      <c r="F1379" s="276" t="s">
        <v>127</v>
      </c>
      <c r="G1379" s="274"/>
      <c r="H1379" s="277">
        <v>302.80000000000001</v>
      </c>
      <c r="I1379" s="278"/>
      <c r="J1379" s="274"/>
      <c r="K1379" s="274"/>
      <c r="L1379" s="279"/>
      <c r="M1379" s="280"/>
      <c r="N1379" s="281"/>
      <c r="O1379" s="281"/>
      <c r="P1379" s="281"/>
      <c r="Q1379" s="281"/>
      <c r="R1379" s="281"/>
      <c r="S1379" s="281"/>
      <c r="T1379" s="282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83" t="s">
        <v>198</v>
      </c>
      <c r="AU1379" s="283" t="s">
        <v>90</v>
      </c>
      <c r="AV1379" s="14" t="s">
        <v>90</v>
      </c>
      <c r="AW1379" s="14" t="s">
        <v>34</v>
      </c>
      <c r="AX1379" s="14" t="s">
        <v>79</v>
      </c>
      <c r="AY1379" s="283" t="s">
        <v>189</v>
      </c>
    </row>
    <row r="1380" s="15" customFormat="1">
      <c r="A1380" s="15"/>
      <c r="B1380" s="284"/>
      <c r="C1380" s="285"/>
      <c r="D1380" s="259" t="s">
        <v>198</v>
      </c>
      <c r="E1380" s="286" t="s">
        <v>1</v>
      </c>
      <c r="F1380" s="287" t="s">
        <v>201</v>
      </c>
      <c r="G1380" s="285"/>
      <c r="H1380" s="288">
        <v>1076.3389999999999</v>
      </c>
      <c r="I1380" s="289"/>
      <c r="J1380" s="285"/>
      <c r="K1380" s="285"/>
      <c r="L1380" s="290"/>
      <c r="M1380" s="291"/>
      <c r="N1380" s="292"/>
      <c r="O1380" s="292"/>
      <c r="P1380" s="292"/>
      <c r="Q1380" s="292"/>
      <c r="R1380" s="292"/>
      <c r="S1380" s="292"/>
      <c r="T1380" s="293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15"/>
      <c r="AT1380" s="294" t="s">
        <v>198</v>
      </c>
      <c r="AU1380" s="294" t="s">
        <v>90</v>
      </c>
      <c r="AV1380" s="15" t="s">
        <v>194</v>
      </c>
      <c r="AW1380" s="15" t="s">
        <v>34</v>
      </c>
      <c r="AX1380" s="15" t="s">
        <v>84</v>
      </c>
      <c r="AY1380" s="294" t="s">
        <v>189</v>
      </c>
    </row>
    <row r="1381" s="2" customFormat="1" ht="21.75" customHeight="1">
      <c r="A1381" s="39"/>
      <c r="B1381" s="40"/>
      <c r="C1381" s="245" t="s">
        <v>1723</v>
      </c>
      <c r="D1381" s="245" t="s">
        <v>191</v>
      </c>
      <c r="E1381" s="246" t="s">
        <v>1724</v>
      </c>
      <c r="F1381" s="247" t="s">
        <v>1725</v>
      </c>
      <c r="G1381" s="248" t="s">
        <v>88</v>
      </c>
      <c r="H1381" s="249">
        <v>1076.3389999999999</v>
      </c>
      <c r="I1381" s="250"/>
      <c r="J1381" s="251">
        <f>ROUND(I1381*H1381,2)</f>
        <v>0</v>
      </c>
      <c r="K1381" s="252"/>
      <c r="L1381" s="45"/>
      <c r="M1381" s="253" t="s">
        <v>1</v>
      </c>
      <c r="N1381" s="254" t="s">
        <v>44</v>
      </c>
      <c r="O1381" s="92"/>
      <c r="P1381" s="255">
        <f>O1381*H1381</f>
        <v>0</v>
      </c>
      <c r="Q1381" s="255">
        <v>0.00020000000000000001</v>
      </c>
      <c r="R1381" s="255">
        <f>Q1381*H1381</f>
        <v>0.21526780000000001</v>
      </c>
      <c r="S1381" s="255">
        <v>0</v>
      </c>
      <c r="T1381" s="256">
        <f>S1381*H1381</f>
        <v>0</v>
      </c>
      <c r="U1381" s="39"/>
      <c r="V1381" s="39"/>
      <c r="W1381" s="39"/>
      <c r="X1381" s="39"/>
      <c r="Y1381" s="39"/>
      <c r="Z1381" s="39"/>
      <c r="AA1381" s="39"/>
      <c r="AB1381" s="39"/>
      <c r="AC1381" s="39"/>
      <c r="AD1381" s="39"/>
      <c r="AE1381" s="39"/>
      <c r="AR1381" s="257" t="s">
        <v>294</v>
      </c>
      <c r="AT1381" s="257" t="s">
        <v>191</v>
      </c>
      <c r="AU1381" s="257" t="s">
        <v>90</v>
      </c>
      <c r="AY1381" s="18" t="s">
        <v>189</v>
      </c>
      <c r="BE1381" s="258">
        <f>IF(N1381="základní",J1381,0)</f>
        <v>0</v>
      </c>
      <c r="BF1381" s="258">
        <f>IF(N1381="snížená",J1381,0)</f>
        <v>0</v>
      </c>
      <c r="BG1381" s="258">
        <f>IF(N1381="zákl. přenesená",J1381,0)</f>
        <v>0</v>
      </c>
      <c r="BH1381" s="258">
        <f>IF(N1381="sníž. přenesená",J1381,0)</f>
        <v>0</v>
      </c>
      <c r="BI1381" s="258">
        <f>IF(N1381="nulová",J1381,0)</f>
        <v>0</v>
      </c>
      <c r="BJ1381" s="18" t="s">
        <v>84</v>
      </c>
      <c r="BK1381" s="258">
        <f>ROUND(I1381*H1381,2)</f>
        <v>0</v>
      </c>
      <c r="BL1381" s="18" t="s">
        <v>294</v>
      </c>
      <c r="BM1381" s="257" t="s">
        <v>1726</v>
      </c>
    </row>
    <row r="1382" s="2" customFormat="1">
      <c r="A1382" s="39"/>
      <c r="B1382" s="40"/>
      <c r="C1382" s="41"/>
      <c r="D1382" s="259" t="s">
        <v>196</v>
      </c>
      <c r="E1382" s="41"/>
      <c r="F1382" s="260" t="s">
        <v>1727</v>
      </c>
      <c r="G1382" s="41"/>
      <c r="H1382" s="41"/>
      <c r="I1382" s="140"/>
      <c r="J1382" s="41"/>
      <c r="K1382" s="41"/>
      <c r="L1382" s="45"/>
      <c r="M1382" s="261"/>
      <c r="N1382" s="262"/>
      <c r="O1382" s="92"/>
      <c r="P1382" s="92"/>
      <c r="Q1382" s="92"/>
      <c r="R1382" s="92"/>
      <c r="S1382" s="92"/>
      <c r="T1382" s="93"/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T1382" s="18" t="s">
        <v>196</v>
      </c>
      <c r="AU1382" s="18" t="s">
        <v>90</v>
      </c>
    </row>
    <row r="1383" s="14" customFormat="1">
      <c r="A1383" s="14"/>
      <c r="B1383" s="273"/>
      <c r="C1383" s="274"/>
      <c r="D1383" s="259" t="s">
        <v>198</v>
      </c>
      <c r="E1383" s="275" t="s">
        <v>1</v>
      </c>
      <c r="F1383" s="276" t="s">
        <v>124</v>
      </c>
      <c r="G1383" s="274"/>
      <c r="H1383" s="277">
        <v>773.53899999999999</v>
      </c>
      <c r="I1383" s="278"/>
      <c r="J1383" s="274"/>
      <c r="K1383" s="274"/>
      <c r="L1383" s="279"/>
      <c r="M1383" s="280"/>
      <c r="N1383" s="281"/>
      <c r="O1383" s="281"/>
      <c r="P1383" s="281"/>
      <c r="Q1383" s="281"/>
      <c r="R1383" s="281"/>
      <c r="S1383" s="281"/>
      <c r="T1383" s="282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83" t="s">
        <v>198</v>
      </c>
      <c r="AU1383" s="283" t="s">
        <v>90</v>
      </c>
      <c r="AV1383" s="14" t="s">
        <v>90</v>
      </c>
      <c r="AW1383" s="14" t="s">
        <v>34</v>
      </c>
      <c r="AX1383" s="14" t="s">
        <v>79</v>
      </c>
      <c r="AY1383" s="283" t="s">
        <v>189</v>
      </c>
    </row>
    <row r="1384" s="14" customFormat="1">
      <c r="A1384" s="14"/>
      <c r="B1384" s="273"/>
      <c r="C1384" s="274"/>
      <c r="D1384" s="259" t="s">
        <v>198</v>
      </c>
      <c r="E1384" s="275" t="s">
        <v>1</v>
      </c>
      <c r="F1384" s="276" t="s">
        <v>127</v>
      </c>
      <c r="G1384" s="274"/>
      <c r="H1384" s="277">
        <v>302.80000000000001</v>
      </c>
      <c r="I1384" s="278"/>
      <c r="J1384" s="274"/>
      <c r="K1384" s="274"/>
      <c r="L1384" s="279"/>
      <c r="M1384" s="280"/>
      <c r="N1384" s="281"/>
      <c r="O1384" s="281"/>
      <c r="P1384" s="281"/>
      <c r="Q1384" s="281"/>
      <c r="R1384" s="281"/>
      <c r="S1384" s="281"/>
      <c r="T1384" s="282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83" t="s">
        <v>198</v>
      </c>
      <c r="AU1384" s="283" t="s">
        <v>90</v>
      </c>
      <c r="AV1384" s="14" t="s">
        <v>90</v>
      </c>
      <c r="AW1384" s="14" t="s">
        <v>34</v>
      </c>
      <c r="AX1384" s="14" t="s">
        <v>79</v>
      </c>
      <c r="AY1384" s="283" t="s">
        <v>189</v>
      </c>
    </row>
    <row r="1385" s="15" customFormat="1">
      <c r="A1385" s="15"/>
      <c r="B1385" s="284"/>
      <c r="C1385" s="285"/>
      <c r="D1385" s="259" t="s">
        <v>198</v>
      </c>
      <c r="E1385" s="286" t="s">
        <v>1</v>
      </c>
      <c r="F1385" s="287" t="s">
        <v>201</v>
      </c>
      <c r="G1385" s="285"/>
      <c r="H1385" s="288">
        <v>1076.3389999999999</v>
      </c>
      <c r="I1385" s="289"/>
      <c r="J1385" s="285"/>
      <c r="K1385" s="285"/>
      <c r="L1385" s="290"/>
      <c r="M1385" s="291"/>
      <c r="N1385" s="292"/>
      <c r="O1385" s="292"/>
      <c r="P1385" s="292"/>
      <c r="Q1385" s="292"/>
      <c r="R1385" s="292"/>
      <c r="S1385" s="292"/>
      <c r="T1385" s="293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94" t="s">
        <v>198</v>
      </c>
      <c r="AU1385" s="294" t="s">
        <v>90</v>
      </c>
      <c r="AV1385" s="15" t="s">
        <v>194</v>
      </c>
      <c r="AW1385" s="15" t="s">
        <v>34</v>
      </c>
      <c r="AX1385" s="15" t="s">
        <v>84</v>
      </c>
      <c r="AY1385" s="294" t="s">
        <v>189</v>
      </c>
    </row>
    <row r="1386" s="2" customFormat="1" ht="21.75" customHeight="1">
      <c r="A1386" s="39"/>
      <c r="B1386" s="40"/>
      <c r="C1386" s="245" t="s">
        <v>1728</v>
      </c>
      <c r="D1386" s="245" t="s">
        <v>191</v>
      </c>
      <c r="E1386" s="246" t="s">
        <v>1729</v>
      </c>
      <c r="F1386" s="247" t="s">
        <v>1730</v>
      </c>
      <c r="G1386" s="248" t="s">
        <v>88</v>
      </c>
      <c r="H1386" s="249">
        <v>1076.3389999999999</v>
      </c>
      <c r="I1386" s="250"/>
      <c r="J1386" s="251">
        <f>ROUND(I1386*H1386,2)</f>
        <v>0</v>
      </c>
      <c r="K1386" s="252"/>
      <c r="L1386" s="45"/>
      <c r="M1386" s="253" t="s">
        <v>1</v>
      </c>
      <c r="N1386" s="254" t="s">
        <v>44</v>
      </c>
      <c r="O1386" s="92"/>
      <c r="P1386" s="255">
        <f>O1386*H1386</f>
        <v>0</v>
      </c>
      <c r="Q1386" s="255">
        <v>0.00025999999999999998</v>
      </c>
      <c r="R1386" s="255">
        <f>Q1386*H1386</f>
        <v>0.27984813999999997</v>
      </c>
      <c r="S1386" s="255">
        <v>0</v>
      </c>
      <c r="T1386" s="256">
        <f>S1386*H1386</f>
        <v>0</v>
      </c>
      <c r="U1386" s="39"/>
      <c r="V1386" s="39"/>
      <c r="W1386" s="39"/>
      <c r="X1386" s="39"/>
      <c r="Y1386" s="39"/>
      <c r="Z1386" s="39"/>
      <c r="AA1386" s="39"/>
      <c r="AB1386" s="39"/>
      <c r="AC1386" s="39"/>
      <c r="AD1386" s="39"/>
      <c r="AE1386" s="39"/>
      <c r="AR1386" s="257" t="s">
        <v>294</v>
      </c>
      <c r="AT1386" s="257" t="s">
        <v>191</v>
      </c>
      <c r="AU1386" s="257" t="s">
        <v>90</v>
      </c>
      <c r="AY1386" s="18" t="s">
        <v>189</v>
      </c>
      <c r="BE1386" s="258">
        <f>IF(N1386="základní",J1386,0)</f>
        <v>0</v>
      </c>
      <c r="BF1386" s="258">
        <f>IF(N1386="snížená",J1386,0)</f>
        <v>0</v>
      </c>
      <c r="BG1386" s="258">
        <f>IF(N1386="zákl. přenesená",J1386,0)</f>
        <v>0</v>
      </c>
      <c r="BH1386" s="258">
        <f>IF(N1386="sníž. přenesená",J1386,0)</f>
        <v>0</v>
      </c>
      <c r="BI1386" s="258">
        <f>IF(N1386="nulová",J1386,0)</f>
        <v>0</v>
      </c>
      <c r="BJ1386" s="18" t="s">
        <v>84</v>
      </c>
      <c r="BK1386" s="258">
        <f>ROUND(I1386*H1386,2)</f>
        <v>0</v>
      </c>
      <c r="BL1386" s="18" t="s">
        <v>294</v>
      </c>
      <c r="BM1386" s="257" t="s">
        <v>1731</v>
      </c>
    </row>
    <row r="1387" s="2" customFormat="1">
      <c r="A1387" s="39"/>
      <c r="B1387" s="40"/>
      <c r="C1387" s="41"/>
      <c r="D1387" s="259" t="s">
        <v>196</v>
      </c>
      <c r="E1387" s="41"/>
      <c r="F1387" s="260" t="s">
        <v>1732</v>
      </c>
      <c r="G1387" s="41"/>
      <c r="H1387" s="41"/>
      <c r="I1387" s="140"/>
      <c r="J1387" s="41"/>
      <c r="K1387" s="41"/>
      <c r="L1387" s="45"/>
      <c r="M1387" s="261"/>
      <c r="N1387" s="262"/>
      <c r="O1387" s="92"/>
      <c r="P1387" s="92"/>
      <c r="Q1387" s="92"/>
      <c r="R1387" s="92"/>
      <c r="S1387" s="92"/>
      <c r="T1387" s="93"/>
      <c r="U1387" s="39"/>
      <c r="V1387" s="39"/>
      <c r="W1387" s="39"/>
      <c r="X1387" s="39"/>
      <c r="Y1387" s="39"/>
      <c r="Z1387" s="39"/>
      <c r="AA1387" s="39"/>
      <c r="AB1387" s="39"/>
      <c r="AC1387" s="39"/>
      <c r="AD1387" s="39"/>
      <c r="AE1387" s="39"/>
      <c r="AT1387" s="18" t="s">
        <v>196</v>
      </c>
      <c r="AU1387" s="18" t="s">
        <v>90</v>
      </c>
    </row>
    <row r="1388" s="14" customFormat="1">
      <c r="A1388" s="14"/>
      <c r="B1388" s="273"/>
      <c r="C1388" s="274"/>
      <c r="D1388" s="259" t="s">
        <v>198</v>
      </c>
      <c r="E1388" s="275" t="s">
        <v>1</v>
      </c>
      <c r="F1388" s="276" t="s">
        <v>124</v>
      </c>
      <c r="G1388" s="274"/>
      <c r="H1388" s="277">
        <v>773.53899999999999</v>
      </c>
      <c r="I1388" s="278"/>
      <c r="J1388" s="274"/>
      <c r="K1388" s="274"/>
      <c r="L1388" s="279"/>
      <c r="M1388" s="280"/>
      <c r="N1388" s="281"/>
      <c r="O1388" s="281"/>
      <c r="P1388" s="281"/>
      <c r="Q1388" s="281"/>
      <c r="R1388" s="281"/>
      <c r="S1388" s="281"/>
      <c r="T1388" s="282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83" t="s">
        <v>198</v>
      </c>
      <c r="AU1388" s="283" t="s">
        <v>90</v>
      </c>
      <c r="AV1388" s="14" t="s">
        <v>90</v>
      </c>
      <c r="AW1388" s="14" t="s">
        <v>34</v>
      </c>
      <c r="AX1388" s="14" t="s">
        <v>79</v>
      </c>
      <c r="AY1388" s="283" t="s">
        <v>189</v>
      </c>
    </row>
    <row r="1389" s="14" customFormat="1">
      <c r="A1389" s="14"/>
      <c r="B1389" s="273"/>
      <c r="C1389" s="274"/>
      <c r="D1389" s="259" t="s">
        <v>198</v>
      </c>
      <c r="E1389" s="275" t="s">
        <v>1</v>
      </c>
      <c r="F1389" s="276" t="s">
        <v>127</v>
      </c>
      <c r="G1389" s="274"/>
      <c r="H1389" s="277">
        <v>302.80000000000001</v>
      </c>
      <c r="I1389" s="278"/>
      <c r="J1389" s="274"/>
      <c r="K1389" s="274"/>
      <c r="L1389" s="279"/>
      <c r="M1389" s="280"/>
      <c r="N1389" s="281"/>
      <c r="O1389" s="281"/>
      <c r="P1389" s="281"/>
      <c r="Q1389" s="281"/>
      <c r="R1389" s="281"/>
      <c r="S1389" s="281"/>
      <c r="T1389" s="282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83" t="s">
        <v>198</v>
      </c>
      <c r="AU1389" s="283" t="s">
        <v>90</v>
      </c>
      <c r="AV1389" s="14" t="s">
        <v>90</v>
      </c>
      <c r="AW1389" s="14" t="s">
        <v>34</v>
      </c>
      <c r="AX1389" s="14" t="s">
        <v>79</v>
      </c>
      <c r="AY1389" s="283" t="s">
        <v>189</v>
      </c>
    </row>
    <row r="1390" s="15" customFormat="1">
      <c r="A1390" s="15"/>
      <c r="B1390" s="284"/>
      <c r="C1390" s="285"/>
      <c r="D1390" s="259" t="s">
        <v>198</v>
      </c>
      <c r="E1390" s="286" t="s">
        <v>1</v>
      </c>
      <c r="F1390" s="287" t="s">
        <v>201</v>
      </c>
      <c r="G1390" s="285"/>
      <c r="H1390" s="288">
        <v>1076.3389999999999</v>
      </c>
      <c r="I1390" s="289"/>
      <c r="J1390" s="285"/>
      <c r="K1390" s="285"/>
      <c r="L1390" s="290"/>
      <c r="M1390" s="291"/>
      <c r="N1390" s="292"/>
      <c r="O1390" s="292"/>
      <c r="P1390" s="292"/>
      <c r="Q1390" s="292"/>
      <c r="R1390" s="292"/>
      <c r="S1390" s="292"/>
      <c r="T1390" s="293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94" t="s">
        <v>198</v>
      </c>
      <c r="AU1390" s="294" t="s">
        <v>90</v>
      </c>
      <c r="AV1390" s="15" t="s">
        <v>194</v>
      </c>
      <c r="AW1390" s="15" t="s">
        <v>34</v>
      </c>
      <c r="AX1390" s="15" t="s">
        <v>84</v>
      </c>
      <c r="AY1390" s="294" t="s">
        <v>189</v>
      </c>
    </row>
    <row r="1391" s="12" customFormat="1" ht="25.92" customHeight="1">
      <c r="A1391" s="12"/>
      <c r="B1391" s="229"/>
      <c r="C1391" s="230"/>
      <c r="D1391" s="231" t="s">
        <v>78</v>
      </c>
      <c r="E1391" s="232" t="s">
        <v>1733</v>
      </c>
      <c r="F1391" s="232" t="s">
        <v>1734</v>
      </c>
      <c r="G1391" s="230"/>
      <c r="H1391" s="230"/>
      <c r="I1391" s="233"/>
      <c r="J1391" s="234">
        <f>BK1391</f>
        <v>0</v>
      </c>
      <c r="K1391" s="230"/>
      <c r="L1391" s="235"/>
      <c r="M1391" s="236"/>
      <c r="N1391" s="237"/>
      <c r="O1391" s="237"/>
      <c r="P1391" s="238">
        <f>SUM(P1392:P1393)</f>
        <v>0</v>
      </c>
      <c r="Q1391" s="237"/>
      <c r="R1391" s="238">
        <f>SUM(R1392:R1393)</f>
        <v>0</v>
      </c>
      <c r="S1391" s="237"/>
      <c r="T1391" s="239">
        <f>SUM(T1392:T1393)</f>
        <v>0</v>
      </c>
      <c r="U1391" s="12"/>
      <c r="V1391" s="12"/>
      <c r="W1391" s="12"/>
      <c r="X1391" s="12"/>
      <c r="Y1391" s="12"/>
      <c r="Z1391" s="12"/>
      <c r="AA1391" s="12"/>
      <c r="AB1391" s="12"/>
      <c r="AC1391" s="12"/>
      <c r="AD1391" s="12"/>
      <c r="AE1391" s="12"/>
      <c r="AR1391" s="240" t="s">
        <v>194</v>
      </c>
      <c r="AT1391" s="241" t="s">
        <v>78</v>
      </c>
      <c r="AU1391" s="241" t="s">
        <v>79</v>
      </c>
      <c r="AY1391" s="240" t="s">
        <v>189</v>
      </c>
      <c r="BK1391" s="242">
        <f>SUM(BK1392:BK1393)</f>
        <v>0</v>
      </c>
    </row>
    <row r="1392" s="2" customFormat="1" ht="33" customHeight="1">
      <c r="A1392" s="39"/>
      <c r="B1392" s="40"/>
      <c r="C1392" s="245" t="s">
        <v>1735</v>
      </c>
      <c r="D1392" s="245" t="s">
        <v>191</v>
      </c>
      <c r="E1392" s="246" t="s">
        <v>1736</v>
      </c>
      <c r="F1392" s="247" t="s">
        <v>1737</v>
      </c>
      <c r="G1392" s="248" t="s">
        <v>1095</v>
      </c>
      <c r="H1392" s="249">
        <v>1</v>
      </c>
      <c r="I1392" s="250"/>
      <c r="J1392" s="251">
        <f>ROUND(I1392*H1392,2)</f>
        <v>0</v>
      </c>
      <c r="K1392" s="252"/>
      <c r="L1392" s="45"/>
      <c r="M1392" s="253" t="s">
        <v>1</v>
      </c>
      <c r="N1392" s="254" t="s">
        <v>44</v>
      </c>
      <c r="O1392" s="92"/>
      <c r="P1392" s="255">
        <f>O1392*H1392</f>
        <v>0</v>
      </c>
      <c r="Q1392" s="255">
        <v>0</v>
      </c>
      <c r="R1392" s="255">
        <f>Q1392*H1392</f>
        <v>0</v>
      </c>
      <c r="S1392" s="255">
        <v>0</v>
      </c>
      <c r="T1392" s="256">
        <f>S1392*H1392</f>
        <v>0</v>
      </c>
      <c r="U1392" s="39"/>
      <c r="V1392" s="39"/>
      <c r="W1392" s="39"/>
      <c r="X1392" s="39"/>
      <c r="Y1392" s="39"/>
      <c r="Z1392" s="39"/>
      <c r="AA1392" s="39"/>
      <c r="AB1392" s="39"/>
      <c r="AC1392" s="39"/>
      <c r="AD1392" s="39"/>
      <c r="AE1392" s="39"/>
      <c r="AR1392" s="257" t="s">
        <v>1738</v>
      </c>
      <c r="AT1392" s="257" t="s">
        <v>191</v>
      </c>
      <c r="AU1392" s="257" t="s">
        <v>84</v>
      </c>
      <c r="AY1392" s="18" t="s">
        <v>189</v>
      </c>
      <c r="BE1392" s="258">
        <f>IF(N1392="základní",J1392,0)</f>
        <v>0</v>
      </c>
      <c r="BF1392" s="258">
        <f>IF(N1392="snížená",J1392,0)</f>
        <v>0</v>
      </c>
      <c r="BG1392" s="258">
        <f>IF(N1392="zákl. přenesená",J1392,0)</f>
        <v>0</v>
      </c>
      <c r="BH1392" s="258">
        <f>IF(N1392="sníž. přenesená",J1392,0)</f>
        <v>0</v>
      </c>
      <c r="BI1392" s="258">
        <f>IF(N1392="nulová",J1392,0)</f>
        <v>0</v>
      </c>
      <c r="BJ1392" s="18" t="s">
        <v>84</v>
      </c>
      <c r="BK1392" s="258">
        <f>ROUND(I1392*H1392,2)</f>
        <v>0</v>
      </c>
      <c r="BL1392" s="18" t="s">
        <v>1738</v>
      </c>
      <c r="BM1392" s="257" t="s">
        <v>1739</v>
      </c>
    </row>
    <row r="1393" s="2" customFormat="1">
      <c r="A1393" s="39"/>
      <c r="B1393" s="40"/>
      <c r="C1393" s="41"/>
      <c r="D1393" s="259" t="s">
        <v>196</v>
      </c>
      <c r="E1393" s="41"/>
      <c r="F1393" s="260" t="s">
        <v>1737</v>
      </c>
      <c r="G1393" s="41"/>
      <c r="H1393" s="41"/>
      <c r="I1393" s="140"/>
      <c r="J1393" s="41"/>
      <c r="K1393" s="41"/>
      <c r="L1393" s="45"/>
      <c r="M1393" s="319"/>
      <c r="N1393" s="320"/>
      <c r="O1393" s="321"/>
      <c r="P1393" s="321"/>
      <c r="Q1393" s="321"/>
      <c r="R1393" s="321"/>
      <c r="S1393" s="321"/>
      <c r="T1393" s="322"/>
      <c r="U1393" s="39"/>
      <c r="V1393" s="39"/>
      <c r="W1393" s="39"/>
      <c r="X1393" s="39"/>
      <c r="Y1393" s="39"/>
      <c r="Z1393" s="39"/>
      <c r="AA1393" s="39"/>
      <c r="AB1393" s="39"/>
      <c r="AC1393" s="39"/>
      <c r="AD1393" s="39"/>
      <c r="AE1393" s="39"/>
      <c r="AT1393" s="18" t="s">
        <v>196</v>
      </c>
      <c r="AU1393" s="18" t="s">
        <v>84</v>
      </c>
    </row>
    <row r="1394" s="2" customFormat="1" ht="6.96" customHeight="1">
      <c r="A1394" s="39"/>
      <c r="B1394" s="67"/>
      <c r="C1394" s="68"/>
      <c r="D1394" s="68"/>
      <c r="E1394" s="68"/>
      <c r="F1394" s="68"/>
      <c r="G1394" s="68"/>
      <c r="H1394" s="68"/>
      <c r="I1394" s="181"/>
      <c r="J1394" s="68"/>
      <c r="K1394" s="68"/>
      <c r="L1394" s="45"/>
      <c r="M1394" s="39"/>
      <c r="O1394" s="39"/>
      <c r="P1394" s="39"/>
      <c r="Q1394" s="39"/>
      <c r="R1394" s="39"/>
      <c r="S1394" s="39"/>
      <c r="T1394" s="39"/>
      <c r="U1394" s="39"/>
      <c r="V1394" s="39"/>
      <c r="W1394" s="39"/>
      <c r="X1394" s="39"/>
      <c r="Y1394" s="39"/>
      <c r="Z1394" s="39"/>
      <c r="AA1394" s="39"/>
      <c r="AB1394" s="39"/>
      <c r="AC1394" s="39"/>
      <c r="AD1394" s="39"/>
      <c r="AE1394" s="39"/>
    </row>
  </sheetData>
  <sheetProtection sheet="1" autoFilter="0" formatColumns="0" formatRows="0" objects="1" scenarios="1" spinCount="100000" saltValue="XGa8hTs9nBxiSyMJtIMY2OE2LsG5E087y93/EK65iVDpLy0df2Qp5typ3woeorb4SjFQ27cQXo4arQJzJUcZHw==" hashValue="K9Pk1LTWqvkQYfCFNHNenksvM6n5RNCuNa1z5Q/maSzOqIFP7pksV+N69vS+6+nHUp4DVfCvXFSGJ5a+NmyXJQ==" algorithmName="SHA-512" password="CC35"/>
  <autoFilter ref="C148:K1393"/>
  <mergeCells count="11">
    <mergeCell ref="E7:H7"/>
    <mergeCell ref="E16:H16"/>
    <mergeCell ref="E25:H25"/>
    <mergeCell ref="E85:H85"/>
    <mergeCell ref="D125:F125"/>
    <mergeCell ref="D126:F126"/>
    <mergeCell ref="D127:F127"/>
    <mergeCell ref="D128:F128"/>
    <mergeCell ref="D129:F12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7" t="s">
        <v>1740</v>
      </c>
      <c r="H4" s="21"/>
    </row>
    <row r="5" s="1" customFormat="1" ht="12" customHeight="1">
      <c r="B5" s="21"/>
      <c r="C5" s="323" t="s">
        <v>13</v>
      </c>
      <c r="D5" s="147" t="s">
        <v>14</v>
      </c>
      <c r="E5" s="1"/>
      <c r="F5" s="1"/>
      <c r="H5" s="21"/>
    </row>
    <row r="6" s="1" customFormat="1" ht="36.96" customHeight="1">
      <c r="B6" s="21"/>
      <c r="C6" s="324" t="s">
        <v>16</v>
      </c>
      <c r="D6" s="325" t="s">
        <v>17</v>
      </c>
      <c r="E6" s="1"/>
      <c r="F6" s="1"/>
      <c r="H6" s="21"/>
    </row>
    <row r="7" s="1" customFormat="1" ht="16.5" customHeight="1">
      <c r="B7" s="21"/>
      <c r="C7" s="139" t="s">
        <v>22</v>
      </c>
      <c r="D7" s="144" t="str">
        <f>'Rekapitulace stavby'!AN8</f>
        <v>9. 1. 2020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16"/>
      <c r="B9" s="326"/>
      <c r="C9" s="327" t="s">
        <v>60</v>
      </c>
      <c r="D9" s="328" t="s">
        <v>61</v>
      </c>
      <c r="E9" s="328" t="s">
        <v>176</v>
      </c>
      <c r="F9" s="329" t="s">
        <v>1741</v>
      </c>
      <c r="G9" s="216"/>
      <c r="H9" s="326"/>
    </row>
    <row r="10" s="2" customFormat="1" ht="26.4" customHeight="1">
      <c r="A10" s="39"/>
      <c r="B10" s="45"/>
      <c r="C10" s="330" t="s">
        <v>14</v>
      </c>
      <c r="D10" s="330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331" t="s">
        <v>86</v>
      </c>
      <c r="D11" s="332" t="s">
        <v>87</v>
      </c>
      <c r="E11" s="333" t="s">
        <v>88</v>
      </c>
      <c r="F11" s="334">
        <v>74.040000000000006</v>
      </c>
      <c r="G11" s="39"/>
      <c r="H11" s="45"/>
    </row>
    <row r="12" s="2" customFormat="1" ht="16.8" customHeight="1">
      <c r="A12" s="39"/>
      <c r="B12" s="45"/>
      <c r="C12" s="335" t="s">
        <v>1</v>
      </c>
      <c r="D12" s="335" t="s">
        <v>1478</v>
      </c>
      <c r="E12" s="18" t="s">
        <v>1</v>
      </c>
      <c r="F12" s="336">
        <v>0</v>
      </c>
      <c r="G12" s="39"/>
      <c r="H12" s="45"/>
    </row>
    <row r="13" s="2" customFormat="1" ht="16.8" customHeight="1">
      <c r="A13" s="39"/>
      <c r="B13" s="45"/>
      <c r="C13" s="335" t="s">
        <v>1</v>
      </c>
      <c r="D13" s="335" t="s">
        <v>1479</v>
      </c>
      <c r="E13" s="18" t="s">
        <v>1</v>
      </c>
      <c r="F13" s="336">
        <v>1.2</v>
      </c>
      <c r="G13" s="39"/>
      <c r="H13" s="45"/>
    </row>
    <row r="14" s="2" customFormat="1" ht="16.8" customHeight="1">
      <c r="A14" s="39"/>
      <c r="B14" s="45"/>
      <c r="C14" s="335" t="s">
        <v>1</v>
      </c>
      <c r="D14" s="335" t="s">
        <v>316</v>
      </c>
      <c r="E14" s="18" t="s">
        <v>1</v>
      </c>
      <c r="F14" s="336">
        <v>0</v>
      </c>
      <c r="G14" s="39"/>
      <c r="H14" s="45"/>
    </row>
    <row r="15" s="2" customFormat="1" ht="16.8" customHeight="1">
      <c r="A15" s="39"/>
      <c r="B15" s="45"/>
      <c r="C15" s="335" t="s">
        <v>1</v>
      </c>
      <c r="D15" s="335" t="s">
        <v>317</v>
      </c>
      <c r="E15" s="18" t="s">
        <v>1</v>
      </c>
      <c r="F15" s="336">
        <v>11.5</v>
      </c>
      <c r="G15" s="39"/>
      <c r="H15" s="45"/>
    </row>
    <row r="16" s="2" customFormat="1" ht="16.8" customHeight="1">
      <c r="A16" s="39"/>
      <c r="B16" s="45"/>
      <c r="C16" s="335" t="s">
        <v>1</v>
      </c>
      <c r="D16" s="335" t="s">
        <v>322</v>
      </c>
      <c r="E16" s="18" t="s">
        <v>1</v>
      </c>
      <c r="F16" s="336">
        <v>0</v>
      </c>
      <c r="G16" s="39"/>
      <c r="H16" s="45"/>
    </row>
    <row r="17" s="2" customFormat="1" ht="16.8" customHeight="1">
      <c r="A17" s="39"/>
      <c r="B17" s="45"/>
      <c r="C17" s="335" t="s">
        <v>1</v>
      </c>
      <c r="D17" s="335" t="s">
        <v>323</v>
      </c>
      <c r="E17" s="18" t="s">
        <v>1</v>
      </c>
      <c r="F17" s="336">
        <v>11.300000000000001</v>
      </c>
      <c r="G17" s="39"/>
      <c r="H17" s="45"/>
    </row>
    <row r="18" s="2" customFormat="1" ht="16.8" customHeight="1">
      <c r="A18" s="39"/>
      <c r="B18" s="45"/>
      <c r="C18" s="335" t="s">
        <v>1</v>
      </c>
      <c r="D18" s="335" t="s">
        <v>326</v>
      </c>
      <c r="E18" s="18" t="s">
        <v>1</v>
      </c>
      <c r="F18" s="336">
        <v>0</v>
      </c>
      <c r="G18" s="39"/>
      <c r="H18" s="45"/>
    </row>
    <row r="19" s="2" customFormat="1" ht="16.8" customHeight="1">
      <c r="A19" s="39"/>
      <c r="B19" s="45"/>
      <c r="C19" s="335" t="s">
        <v>1</v>
      </c>
      <c r="D19" s="335" t="s">
        <v>327</v>
      </c>
      <c r="E19" s="18" t="s">
        <v>1</v>
      </c>
      <c r="F19" s="336">
        <v>11.9</v>
      </c>
      <c r="G19" s="39"/>
      <c r="H19" s="45"/>
    </row>
    <row r="20" s="2" customFormat="1" ht="16.8" customHeight="1">
      <c r="A20" s="39"/>
      <c r="B20" s="45"/>
      <c r="C20" s="335" t="s">
        <v>1</v>
      </c>
      <c r="D20" s="335" t="s">
        <v>1435</v>
      </c>
      <c r="E20" s="18" t="s">
        <v>1</v>
      </c>
      <c r="F20" s="336">
        <v>0</v>
      </c>
      <c r="G20" s="39"/>
      <c r="H20" s="45"/>
    </row>
    <row r="21" s="2" customFormat="1" ht="16.8" customHeight="1">
      <c r="A21" s="39"/>
      <c r="B21" s="45"/>
      <c r="C21" s="335" t="s">
        <v>1</v>
      </c>
      <c r="D21" s="335" t="s">
        <v>1480</v>
      </c>
      <c r="E21" s="18" t="s">
        <v>1</v>
      </c>
      <c r="F21" s="336">
        <v>3.2400000000000002</v>
      </c>
      <c r="G21" s="39"/>
      <c r="H21" s="45"/>
    </row>
    <row r="22" s="2" customFormat="1" ht="16.8" customHeight="1">
      <c r="A22" s="39"/>
      <c r="B22" s="45"/>
      <c r="C22" s="335" t="s">
        <v>1</v>
      </c>
      <c r="D22" s="335" t="s">
        <v>332</v>
      </c>
      <c r="E22" s="18" t="s">
        <v>1</v>
      </c>
      <c r="F22" s="336">
        <v>0</v>
      </c>
      <c r="G22" s="39"/>
      <c r="H22" s="45"/>
    </row>
    <row r="23" s="2" customFormat="1" ht="16.8" customHeight="1">
      <c r="A23" s="39"/>
      <c r="B23" s="45"/>
      <c r="C23" s="335" t="s">
        <v>1</v>
      </c>
      <c r="D23" s="335" t="s">
        <v>333</v>
      </c>
      <c r="E23" s="18" t="s">
        <v>1</v>
      </c>
      <c r="F23" s="336">
        <v>12.4</v>
      </c>
      <c r="G23" s="39"/>
      <c r="H23" s="45"/>
    </row>
    <row r="24" s="2" customFormat="1" ht="16.8" customHeight="1">
      <c r="A24" s="39"/>
      <c r="B24" s="45"/>
      <c r="C24" s="335" t="s">
        <v>1</v>
      </c>
      <c r="D24" s="335" t="s">
        <v>340</v>
      </c>
      <c r="E24" s="18" t="s">
        <v>1</v>
      </c>
      <c r="F24" s="336">
        <v>0</v>
      </c>
      <c r="G24" s="39"/>
      <c r="H24" s="45"/>
    </row>
    <row r="25" s="2" customFormat="1" ht="16.8" customHeight="1">
      <c r="A25" s="39"/>
      <c r="B25" s="45"/>
      <c r="C25" s="335" t="s">
        <v>1</v>
      </c>
      <c r="D25" s="335" t="s">
        <v>341</v>
      </c>
      <c r="E25" s="18" t="s">
        <v>1</v>
      </c>
      <c r="F25" s="336">
        <v>17.199999999999999</v>
      </c>
      <c r="G25" s="39"/>
      <c r="H25" s="45"/>
    </row>
    <row r="26" s="2" customFormat="1" ht="16.8" customHeight="1">
      <c r="A26" s="39"/>
      <c r="B26" s="45"/>
      <c r="C26" s="335" t="s">
        <v>1</v>
      </c>
      <c r="D26" s="335" t="s">
        <v>342</v>
      </c>
      <c r="E26" s="18" t="s">
        <v>1</v>
      </c>
      <c r="F26" s="336">
        <v>0</v>
      </c>
      <c r="G26" s="39"/>
      <c r="H26" s="45"/>
    </row>
    <row r="27" s="2" customFormat="1" ht="16.8" customHeight="1">
      <c r="A27" s="39"/>
      <c r="B27" s="45"/>
      <c r="C27" s="335" t="s">
        <v>1</v>
      </c>
      <c r="D27" s="335" t="s">
        <v>343</v>
      </c>
      <c r="E27" s="18" t="s">
        <v>1</v>
      </c>
      <c r="F27" s="336">
        <v>5.2999999999999998</v>
      </c>
      <c r="G27" s="39"/>
      <c r="H27" s="45"/>
    </row>
    <row r="28" s="2" customFormat="1" ht="16.8" customHeight="1">
      <c r="A28" s="39"/>
      <c r="B28" s="45"/>
      <c r="C28" s="335" t="s">
        <v>86</v>
      </c>
      <c r="D28" s="335" t="s">
        <v>201</v>
      </c>
      <c r="E28" s="18" t="s">
        <v>1</v>
      </c>
      <c r="F28" s="336">
        <v>74.040000000000006</v>
      </c>
      <c r="G28" s="39"/>
      <c r="H28" s="45"/>
    </row>
    <row r="29" s="2" customFormat="1" ht="16.8" customHeight="1">
      <c r="A29" s="39"/>
      <c r="B29" s="45"/>
      <c r="C29" s="337" t="s">
        <v>1742</v>
      </c>
      <c r="D29" s="39"/>
      <c r="E29" s="39"/>
      <c r="F29" s="39"/>
      <c r="G29" s="39"/>
      <c r="H29" s="45"/>
    </row>
    <row r="30" s="2" customFormat="1" ht="16.8" customHeight="1">
      <c r="A30" s="39"/>
      <c r="B30" s="45"/>
      <c r="C30" s="335" t="s">
        <v>1483</v>
      </c>
      <c r="D30" s="335" t="s">
        <v>1484</v>
      </c>
      <c r="E30" s="18" t="s">
        <v>88</v>
      </c>
      <c r="F30" s="336">
        <v>74.040000000000006</v>
      </c>
      <c r="G30" s="39"/>
      <c r="H30" s="45"/>
    </row>
    <row r="31" s="2" customFormat="1" ht="16.8" customHeight="1">
      <c r="A31" s="39"/>
      <c r="B31" s="45"/>
      <c r="C31" s="335" t="s">
        <v>533</v>
      </c>
      <c r="D31" s="335" t="s">
        <v>534</v>
      </c>
      <c r="E31" s="18" t="s">
        <v>88</v>
      </c>
      <c r="F31" s="336">
        <v>84.221999999999994</v>
      </c>
      <c r="G31" s="39"/>
      <c r="H31" s="45"/>
    </row>
    <row r="32" s="2" customFormat="1" ht="16.8" customHeight="1">
      <c r="A32" s="39"/>
      <c r="B32" s="45"/>
      <c r="C32" s="335" t="s">
        <v>1493</v>
      </c>
      <c r="D32" s="335" t="s">
        <v>1494</v>
      </c>
      <c r="E32" s="18" t="s">
        <v>88</v>
      </c>
      <c r="F32" s="336">
        <v>74.040000000000006</v>
      </c>
      <c r="G32" s="39"/>
      <c r="H32" s="45"/>
    </row>
    <row r="33" s="2" customFormat="1" ht="16.8" customHeight="1">
      <c r="A33" s="39"/>
      <c r="B33" s="45"/>
      <c r="C33" s="335" t="s">
        <v>685</v>
      </c>
      <c r="D33" s="335" t="s">
        <v>686</v>
      </c>
      <c r="E33" s="18" t="s">
        <v>88</v>
      </c>
      <c r="F33" s="336">
        <v>280.74000000000001</v>
      </c>
      <c r="G33" s="39"/>
      <c r="H33" s="45"/>
    </row>
    <row r="34" s="2" customFormat="1" ht="16.8" customHeight="1">
      <c r="A34" s="39"/>
      <c r="B34" s="45"/>
      <c r="C34" s="335" t="s">
        <v>1488</v>
      </c>
      <c r="D34" s="335" t="s">
        <v>1489</v>
      </c>
      <c r="E34" s="18" t="s">
        <v>88</v>
      </c>
      <c r="F34" s="336">
        <v>81.444000000000003</v>
      </c>
      <c r="G34" s="39"/>
      <c r="H34" s="45"/>
    </row>
    <row r="35" s="2" customFormat="1" ht="16.8" customHeight="1">
      <c r="A35" s="39"/>
      <c r="B35" s="45"/>
      <c r="C35" s="331" t="s">
        <v>91</v>
      </c>
      <c r="D35" s="332" t="s">
        <v>92</v>
      </c>
      <c r="E35" s="333" t="s">
        <v>88</v>
      </c>
      <c r="F35" s="334">
        <v>60.299999999999997</v>
      </c>
      <c r="G35" s="39"/>
      <c r="H35" s="45"/>
    </row>
    <row r="36" s="2" customFormat="1" ht="16.8" customHeight="1">
      <c r="A36" s="39"/>
      <c r="B36" s="45"/>
      <c r="C36" s="335" t="s">
        <v>1</v>
      </c>
      <c r="D36" s="335" t="s">
        <v>324</v>
      </c>
      <c r="E36" s="18" t="s">
        <v>1</v>
      </c>
      <c r="F36" s="336">
        <v>0</v>
      </c>
      <c r="G36" s="39"/>
      <c r="H36" s="45"/>
    </row>
    <row r="37" s="2" customFormat="1" ht="16.8" customHeight="1">
      <c r="A37" s="39"/>
      <c r="B37" s="45"/>
      <c r="C37" s="335" t="s">
        <v>1</v>
      </c>
      <c r="D37" s="335" t="s">
        <v>325</v>
      </c>
      <c r="E37" s="18" t="s">
        <v>1</v>
      </c>
      <c r="F37" s="336">
        <v>56.299999999999997</v>
      </c>
      <c r="G37" s="39"/>
      <c r="H37" s="45"/>
    </row>
    <row r="38" s="2" customFormat="1" ht="16.8" customHeight="1">
      <c r="A38" s="39"/>
      <c r="B38" s="45"/>
      <c r="C38" s="335" t="s">
        <v>1</v>
      </c>
      <c r="D38" s="335" t="s">
        <v>1456</v>
      </c>
      <c r="E38" s="18" t="s">
        <v>1</v>
      </c>
      <c r="F38" s="336">
        <v>0</v>
      </c>
      <c r="G38" s="39"/>
      <c r="H38" s="45"/>
    </row>
    <row r="39" s="2" customFormat="1" ht="16.8" customHeight="1">
      <c r="A39" s="39"/>
      <c r="B39" s="45"/>
      <c r="C39" s="335" t="s">
        <v>1</v>
      </c>
      <c r="D39" s="335" t="s">
        <v>1599</v>
      </c>
      <c r="E39" s="18" t="s">
        <v>1</v>
      </c>
      <c r="F39" s="336">
        <v>4</v>
      </c>
      <c r="G39" s="39"/>
      <c r="H39" s="45"/>
    </row>
    <row r="40" s="2" customFormat="1" ht="16.8" customHeight="1">
      <c r="A40" s="39"/>
      <c r="B40" s="45"/>
      <c r="C40" s="335" t="s">
        <v>91</v>
      </c>
      <c r="D40" s="335" t="s">
        <v>201</v>
      </c>
      <c r="E40" s="18" t="s">
        <v>1</v>
      </c>
      <c r="F40" s="336">
        <v>60.299999999999997</v>
      </c>
      <c r="G40" s="39"/>
      <c r="H40" s="45"/>
    </row>
    <row r="41" s="2" customFormat="1" ht="16.8" customHeight="1">
      <c r="A41" s="39"/>
      <c r="B41" s="45"/>
      <c r="C41" s="337" t="s">
        <v>1742</v>
      </c>
      <c r="D41" s="39"/>
      <c r="E41" s="39"/>
      <c r="F41" s="39"/>
      <c r="G41" s="39"/>
      <c r="H41" s="45"/>
    </row>
    <row r="42" s="2" customFormat="1" ht="16.8" customHeight="1">
      <c r="A42" s="39"/>
      <c r="B42" s="45"/>
      <c r="C42" s="335" t="s">
        <v>1595</v>
      </c>
      <c r="D42" s="335" t="s">
        <v>1596</v>
      </c>
      <c r="E42" s="18" t="s">
        <v>88</v>
      </c>
      <c r="F42" s="336">
        <v>60.299999999999997</v>
      </c>
      <c r="G42" s="39"/>
      <c r="H42" s="45"/>
    </row>
    <row r="43" s="2" customFormat="1" ht="16.8" customHeight="1">
      <c r="A43" s="39"/>
      <c r="B43" s="45"/>
      <c r="C43" s="335" t="s">
        <v>533</v>
      </c>
      <c r="D43" s="335" t="s">
        <v>534</v>
      </c>
      <c r="E43" s="18" t="s">
        <v>88</v>
      </c>
      <c r="F43" s="336">
        <v>84.221999999999994</v>
      </c>
      <c r="G43" s="39"/>
      <c r="H43" s="45"/>
    </row>
    <row r="44" s="2" customFormat="1" ht="16.8" customHeight="1">
      <c r="A44" s="39"/>
      <c r="B44" s="45"/>
      <c r="C44" s="335" t="s">
        <v>1606</v>
      </c>
      <c r="D44" s="335" t="s">
        <v>1607</v>
      </c>
      <c r="E44" s="18" t="s">
        <v>88</v>
      </c>
      <c r="F44" s="336">
        <v>60.299999999999997</v>
      </c>
      <c r="G44" s="39"/>
      <c r="H44" s="45"/>
    </row>
    <row r="45" s="2" customFormat="1" ht="16.8" customHeight="1">
      <c r="A45" s="39"/>
      <c r="B45" s="45"/>
      <c r="C45" s="335" t="s">
        <v>1611</v>
      </c>
      <c r="D45" s="335" t="s">
        <v>1612</v>
      </c>
      <c r="E45" s="18" t="s">
        <v>88</v>
      </c>
      <c r="F45" s="336">
        <v>60.299999999999997</v>
      </c>
      <c r="G45" s="39"/>
      <c r="H45" s="45"/>
    </row>
    <row r="46" s="2" customFormat="1" ht="16.8" customHeight="1">
      <c r="A46" s="39"/>
      <c r="B46" s="45"/>
      <c r="C46" s="335" t="s">
        <v>1616</v>
      </c>
      <c r="D46" s="335" t="s">
        <v>1617</v>
      </c>
      <c r="E46" s="18" t="s">
        <v>88</v>
      </c>
      <c r="F46" s="336">
        <v>60.299999999999997</v>
      </c>
      <c r="G46" s="39"/>
      <c r="H46" s="45"/>
    </row>
    <row r="47" s="2" customFormat="1" ht="16.8" customHeight="1">
      <c r="A47" s="39"/>
      <c r="B47" s="45"/>
      <c r="C47" s="335" t="s">
        <v>685</v>
      </c>
      <c r="D47" s="335" t="s">
        <v>686</v>
      </c>
      <c r="E47" s="18" t="s">
        <v>88</v>
      </c>
      <c r="F47" s="336">
        <v>280.74000000000001</v>
      </c>
      <c r="G47" s="39"/>
      <c r="H47" s="45"/>
    </row>
    <row r="48" s="2" customFormat="1" ht="16.8" customHeight="1">
      <c r="A48" s="39"/>
      <c r="B48" s="45"/>
      <c r="C48" s="331" t="s">
        <v>95</v>
      </c>
      <c r="D48" s="332" t="s">
        <v>96</v>
      </c>
      <c r="E48" s="333" t="s">
        <v>88</v>
      </c>
      <c r="F48" s="334">
        <v>506.39999999999998</v>
      </c>
      <c r="G48" s="39"/>
      <c r="H48" s="45"/>
    </row>
    <row r="49" s="2" customFormat="1" ht="16.8" customHeight="1">
      <c r="A49" s="39"/>
      <c r="B49" s="45"/>
      <c r="C49" s="335" t="s">
        <v>1</v>
      </c>
      <c r="D49" s="335" t="s">
        <v>630</v>
      </c>
      <c r="E49" s="18" t="s">
        <v>1</v>
      </c>
      <c r="F49" s="336">
        <v>506.39999999999998</v>
      </c>
      <c r="G49" s="39"/>
      <c r="H49" s="45"/>
    </row>
    <row r="50" s="2" customFormat="1" ht="16.8" customHeight="1">
      <c r="A50" s="39"/>
      <c r="B50" s="45"/>
      <c r="C50" s="335" t="s">
        <v>95</v>
      </c>
      <c r="D50" s="335" t="s">
        <v>201</v>
      </c>
      <c r="E50" s="18" t="s">
        <v>1</v>
      </c>
      <c r="F50" s="336">
        <v>506.39999999999998</v>
      </c>
      <c r="G50" s="39"/>
      <c r="H50" s="45"/>
    </row>
    <row r="51" s="2" customFormat="1" ht="16.8" customHeight="1">
      <c r="A51" s="39"/>
      <c r="B51" s="45"/>
      <c r="C51" s="337" t="s">
        <v>1742</v>
      </c>
      <c r="D51" s="39"/>
      <c r="E51" s="39"/>
      <c r="F51" s="39"/>
      <c r="G51" s="39"/>
      <c r="H51" s="45"/>
    </row>
    <row r="52" s="2" customFormat="1">
      <c r="A52" s="39"/>
      <c r="B52" s="45"/>
      <c r="C52" s="335" t="s">
        <v>626</v>
      </c>
      <c r="D52" s="335" t="s">
        <v>627</v>
      </c>
      <c r="E52" s="18" t="s">
        <v>88</v>
      </c>
      <c r="F52" s="336">
        <v>506.39999999999998</v>
      </c>
      <c r="G52" s="39"/>
      <c r="H52" s="45"/>
    </row>
    <row r="53" s="2" customFormat="1">
      <c r="A53" s="39"/>
      <c r="B53" s="45"/>
      <c r="C53" s="335" t="s">
        <v>632</v>
      </c>
      <c r="D53" s="335" t="s">
        <v>633</v>
      </c>
      <c r="E53" s="18" t="s">
        <v>88</v>
      </c>
      <c r="F53" s="336">
        <v>30384</v>
      </c>
      <c r="G53" s="39"/>
      <c r="H53" s="45"/>
    </row>
    <row r="54" s="2" customFormat="1">
      <c r="A54" s="39"/>
      <c r="B54" s="45"/>
      <c r="C54" s="335" t="s">
        <v>638</v>
      </c>
      <c r="D54" s="335" t="s">
        <v>639</v>
      </c>
      <c r="E54" s="18" t="s">
        <v>88</v>
      </c>
      <c r="F54" s="336">
        <v>506.39999999999998</v>
      </c>
      <c r="G54" s="39"/>
      <c r="H54" s="45"/>
    </row>
    <row r="55" s="2" customFormat="1" ht="16.8" customHeight="1">
      <c r="A55" s="39"/>
      <c r="B55" s="45"/>
      <c r="C55" s="335" t="s">
        <v>643</v>
      </c>
      <c r="D55" s="335" t="s">
        <v>644</v>
      </c>
      <c r="E55" s="18" t="s">
        <v>88</v>
      </c>
      <c r="F55" s="336">
        <v>506.39999999999998</v>
      </c>
      <c r="G55" s="39"/>
      <c r="H55" s="45"/>
    </row>
    <row r="56" s="2" customFormat="1" ht="16.8" customHeight="1">
      <c r="A56" s="39"/>
      <c r="B56" s="45"/>
      <c r="C56" s="335" t="s">
        <v>648</v>
      </c>
      <c r="D56" s="335" t="s">
        <v>649</v>
      </c>
      <c r="E56" s="18" t="s">
        <v>88</v>
      </c>
      <c r="F56" s="336">
        <v>30384</v>
      </c>
      <c r="G56" s="39"/>
      <c r="H56" s="45"/>
    </row>
    <row r="57" s="2" customFormat="1" ht="16.8" customHeight="1">
      <c r="A57" s="39"/>
      <c r="B57" s="45"/>
      <c r="C57" s="335" t="s">
        <v>653</v>
      </c>
      <c r="D57" s="335" t="s">
        <v>654</v>
      </c>
      <c r="E57" s="18" t="s">
        <v>88</v>
      </c>
      <c r="F57" s="336">
        <v>506.39999999999998</v>
      </c>
      <c r="G57" s="39"/>
      <c r="H57" s="45"/>
    </row>
    <row r="58" s="2" customFormat="1" ht="16.8" customHeight="1">
      <c r="A58" s="39"/>
      <c r="B58" s="45"/>
      <c r="C58" s="331" t="s">
        <v>98</v>
      </c>
      <c r="D58" s="332" t="s">
        <v>99</v>
      </c>
      <c r="E58" s="333" t="s">
        <v>88</v>
      </c>
      <c r="F58" s="334">
        <v>33.021999999999998</v>
      </c>
      <c r="G58" s="39"/>
      <c r="H58" s="45"/>
    </row>
    <row r="59" s="2" customFormat="1" ht="16.8" customHeight="1">
      <c r="A59" s="39"/>
      <c r="B59" s="45"/>
      <c r="C59" s="335" t="s">
        <v>1</v>
      </c>
      <c r="D59" s="335" t="s">
        <v>277</v>
      </c>
      <c r="E59" s="18" t="s">
        <v>1</v>
      </c>
      <c r="F59" s="336">
        <v>0</v>
      </c>
      <c r="G59" s="39"/>
      <c r="H59" s="45"/>
    </row>
    <row r="60" s="2" customFormat="1" ht="16.8" customHeight="1">
      <c r="A60" s="39"/>
      <c r="B60" s="45"/>
      <c r="C60" s="335" t="s">
        <v>1</v>
      </c>
      <c r="D60" s="335" t="s">
        <v>1690</v>
      </c>
      <c r="E60" s="18" t="s">
        <v>1</v>
      </c>
      <c r="F60" s="336">
        <v>7.0919999999999996</v>
      </c>
      <c r="G60" s="39"/>
      <c r="H60" s="45"/>
    </row>
    <row r="61" s="2" customFormat="1" ht="16.8" customHeight="1">
      <c r="A61" s="39"/>
      <c r="B61" s="45"/>
      <c r="C61" s="335" t="s">
        <v>1</v>
      </c>
      <c r="D61" s="335" t="s">
        <v>1691</v>
      </c>
      <c r="E61" s="18" t="s">
        <v>1</v>
      </c>
      <c r="F61" s="336">
        <v>1.2609999999999999</v>
      </c>
      <c r="G61" s="39"/>
      <c r="H61" s="45"/>
    </row>
    <row r="62" s="2" customFormat="1" ht="16.8" customHeight="1">
      <c r="A62" s="39"/>
      <c r="B62" s="45"/>
      <c r="C62" s="335" t="s">
        <v>1</v>
      </c>
      <c r="D62" s="335" t="s">
        <v>279</v>
      </c>
      <c r="E62" s="18" t="s">
        <v>1</v>
      </c>
      <c r="F62" s="336">
        <v>0</v>
      </c>
      <c r="G62" s="39"/>
      <c r="H62" s="45"/>
    </row>
    <row r="63" s="2" customFormat="1" ht="16.8" customHeight="1">
      <c r="A63" s="39"/>
      <c r="B63" s="45"/>
      <c r="C63" s="335" t="s">
        <v>1</v>
      </c>
      <c r="D63" s="335" t="s">
        <v>1692</v>
      </c>
      <c r="E63" s="18" t="s">
        <v>1</v>
      </c>
      <c r="F63" s="336">
        <v>7.5650000000000004</v>
      </c>
      <c r="G63" s="39"/>
      <c r="H63" s="45"/>
    </row>
    <row r="64" s="2" customFormat="1" ht="16.8" customHeight="1">
      <c r="A64" s="39"/>
      <c r="B64" s="45"/>
      <c r="C64" s="335" t="s">
        <v>1</v>
      </c>
      <c r="D64" s="335" t="s">
        <v>1693</v>
      </c>
      <c r="E64" s="18" t="s">
        <v>1</v>
      </c>
      <c r="F64" s="336">
        <v>3.3100000000000001</v>
      </c>
      <c r="G64" s="39"/>
      <c r="H64" s="45"/>
    </row>
    <row r="65" s="2" customFormat="1" ht="16.8" customHeight="1">
      <c r="A65" s="39"/>
      <c r="B65" s="45"/>
      <c r="C65" s="335" t="s">
        <v>1</v>
      </c>
      <c r="D65" s="335" t="s">
        <v>1694</v>
      </c>
      <c r="E65" s="18" t="s">
        <v>1</v>
      </c>
      <c r="F65" s="336">
        <v>1.891</v>
      </c>
      <c r="G65" s="39"/>
      <c r="H65" s="45"/>
    </row>
    <row r="66" s="2" customFormat="1" ht="16.8" customHeight="1">
      <c r="A66" s="39"/>
      <c r="B66" s="45"/>
      <c r="C66" s="335" t="s">
        <v>1</v>
      </c>
      <c r="D66" s="335" t="s">
        <v>1696</v>
      </c>
      <c r="E66" s="18" t="s">
        <v>1</v>
      </c>
      <c r="F66" s="336">
        <v>11.903000000000001</v>
      </c>
      <c r="G66" s="39"/>
      <c r="H66" s="45"/>
    </row>
    <row r="67" s="2" customFormat="1" ht="16.8" customHeight="1">
      <c r="A67" s="39"/>
      <c r="B67" s="45"/>
      <c r="C67" s="335" t="s">
        <v>98</v>
      </c>
      <c r="D67" s="335" t="s">
        <v>201</v>
      </c>
      <c r="E67" s="18" t="s">
        <v>1</v>
      </c>
      <c r="F67" s="336">
        <v>33.021999999999998</v>
      </c>
      <c r="G67" s="39"/>
      <c r="H67" s="45"/>
    </row>
    <row r="68" s="2" customFormat="1" ht="16.8" customHeight="1">
      <c r="A68" s="39"/>
      <c r="B68" s="45"/>
      <c r="C68" s="337" t="s">
        <v>1742</v>
      </c>
      <c r="D68" s="39"/>
      <c r="E68" s="39"/>
      <c r="F68" s="39"/>
      <c r="G68" s="39"/>
      <c r="H68" s="45"/>
    </row>
    <row r="69" s="2" customFormat="1" ht="16.8" customHeight="1">
      <c r="A69" s="39"/>
      <c r="B69" s="45"/>
      <c r="C69" s="335" t="s">
        <v>1687</v>
      </c>
      <c r="D69" s="335" t="s">
        <v>1688</v>
      </c>
      <c r="E69" s="18" t="s">
        <v>88</v>
      </c>
      <c r="F69" s="336">
        <v>33.021999999999998</v>
      </c>
      <c r="G69" s="39"/>
      <c r="H69" s="45"/>
    </row>
    <row r="70" s="2" customFormat="1" ht="16.8" customHeight="1">
      <c r="A70" s="39"/>
      <c r="B70" s="45"/>
      <c r="C70" s="335" t="s">
        <v>1601</v>
      </c>
      <c r="D70" s="335" t="s">
        <v>1602</v>
      </c>
      <c r="E70" s="18" t="s">
        <v>88</v>
      </c>
      <c r="F70" s="336">
        <v>33.021999999999998</v>
      </c>
      <c r="G70" s="39"/>
      <c r="H70" s="45"/>
    </row>
    <row r="71" s="2" customFormat="1" ht="16.8" customHeight="1">
      <c r="A71" s="39"/>
      <c r="B71" s="45"/>
      <c r="C71" s="335" t="s">
        <v>1705</v>
      </c>
      <c r="D71" s="335" t="s">
        <v>1706</v>
      </c>
      <c r="E71" s="18" t="s">
        <v>88</v>
      </c>
      <c r="F71" s="336">
        <v>33.021999999999998</v>
      </c>
      <c r="G71" s="39"/>
      <c r="H71" s="45"/>
    </row>
    <row r="72" s="2" customFormat="1" ht="16.8" customHeight="1">
      <c r="A72" s="39"/>
      <c r="B72" s="45"/>
      <c r="C72" s="335" t="s">
        <v>1709</v>
      </c>
      <c r="D72" s="335" t="s">
        <v>1710</v>
      </c>
      <c r="E72" s="18" t="s">
        <v>88</v>
      </c>
      <c r="F72" s="336">
        <v>33.021999999999998</v>
      </c>
      <c r="G72" s="39"/>
      <c r="H72" s="45"/>
    </row>
    <row r="73" s="2" customFormat="1" ht="16.8" customHeight="1">
      <c r="A73" s="39"/>
      <c r="B73" s="45"/>
      <c r="C73" s="335" t="s">
        <v>1713</v>
      </c>
      <c r="D73" s="335" t="s">
        <v>1714</v>
      </c>
      <c r="E73" s="18" t="s">
        <v>88</v>
      </c>
      <c r="F73" s="336">
        <v>33.021999999999998</v>
      </c>
      <c r="G73" s="39"/>
      <c r="H73" s="45"/>
    </row>
    <row r="74" s="2" customFormat="1" ht="16.8" customHeight="1">
      <c r="A74" s="39"/>
      <c r="B74" s="45"/>
      <c r="C74" s="331" t="s">
        <v>101</v>
      </c>
      <c r="D74" s="332" t="s">
        <v>102</v>
      </c>
      <c r="E74" s="333" t="s">
        <v>88</v>
      </c>
      <c r="F74" s="334">
        <v>28.696999999999999</v>
      </c>
      <c r="G74" s="39"/>
      <c r="H74" s="45"/>
    </row>
    <row r="75" s="2" customFormat="1" ht="16.8" customHeight="1">
      <c r="A75" s="39"/>
      <c r="B75" s="45"/>
      <c r="C75" s="335" t="s">
        <v>1</v>
      </c>
      <c r="D75" s="335" t="s">
        <v>342</v>
      </c>
      <c r="E75" s="18" t="s">
        <v>1</v>
      </c>
      <c r="F75" s="336">
        <v>0</v>
      </c>
      <c r="G75" s="39"/>
      <c r="H75" s="45"/>
    </row>
    <row r="76" s="2" customFormat="1" ht="16.8" customHeight="1">
      <c r="A76" s="39"/>
      <c r="B76" s="45"/>
      <c r="C76" s="335" t="s">
        <v>1</v>
      </c>
      <c r="D76" s="335" t="s">
        <v>1637</v>
      </c>
      <c r="E76" s="18" t="s">
        <v>1</v>
      </c>
      <c r="F76" s="336">
        <v>33.399999999999999</v>
      </c>
      <c r="G76" s="39"/>
      <c r="H76" s="45"/>
    </row>
    <row r="77" s="2" customFormat="1" ht="16.8" customHeight="1">
      <c r="A77" s="39"/>
      <c r="B77" s="45"/>
      <c r="C77" s="335" t="s">
        <v>1</v>
      </c>
      <c r="D77" s="335" t="s">
        <v>1638</v>
      </c>
      <c r="E77" s="18" t="s">
        <v>1</v>
      </c>
      <c r="F77" s="336">
        <v>-4.7030000000000003</v>
      </c>
      <c r="G77" s="39"/>
      <c r="H77" s="45"/>
    </row>
    <row r="78" s="2" customFormat="1" ht="16.8" customHeight="1">
      <c r="A78" s="39"/>
      <c r="B78" s="45"/>
      <c r="C78" s="335" t="s">
        <v>101</v>
      </c>
      <c r="D78" s="335" t="s">
        <v>201</v>
      </c>
      <c r="E78" s="18" t="s">
        <v>1</v>
      </c>
      <c r="F78" s="336">
        <v>28.696999999999999</v>
      </c>
      <c r="G78" s="39"/>
      <c r="H78" s="45"/>
    </row>
    <row r="79" s="2" customFormat="1" ht="16.8" customHeight="1">
      <c r="A79" s="39"/>
      <c r="B79" s="45"/>
      <c r="C79" s="337" t="s">
        <v>1742</v>
      </c>
      <c r="D79" s="39"/>
      <c r="E79" s="39"/>
      <c r="F79" s="39"/>
      <c r="G79" s="39"/>
      <c r="H79" s="45"/>
    </row>
    <row r="80" s="2" customFormat="1" ht="16.8" customHeight="1">
      <c r="A80" s="39"/>
      <c r="B80" s="45"/>
      <c r="C80" s="335" t="s">
        <v>1633</v>
      </c>
      <c r="D80" s="335" t="s">
        <v>1634</v>
      </c>
      <c r="E80" s="18" t="s">
        <v>88</v>
      </c>
      <c r="F80" s="336">
        <v>28.696999999999999</v>
      </c>
      <c r="G80" s="39"/>
      <c r="H80" s="45"/>
    </row>
    <row r="81" s="2" customFormat="1">
      <c r="A81" s="39"/>
      <c r="B81" s="45"/>
      <c r="C81" s="335" t="s">
        <v>1645</v>
      </c>
      <c r="D81" s="335" t="s">
        <v>1646</v>
      </c>
      <c r="E81" s="18" t="s">
        <v>88</v>
      </c>
      <c r="F81" s="336">
        <v>28.696999999999999</v>
      </c>
      <c r="G81" s="39"/>
      <c r="H81" s="45"/>
    </row>
    <row r="82" s="2" customFormat="1" ht="16.8" customHeight="1">
      <c r="A82" s="39"/>
      <c r="B82" s="45"/>
      <c r="C82" s="335" t="s">
        <v>1656</v>
      </c>
      <c r="D82" s="335" t="s">
        <v>1657</v>
      </c>
      <c r="E82" s="18" t="s">
        <v>88</v>
      </c>
      <c r="F82" s="336">
        <v>28.696999999999999</v>
      </c>
      <c r="G82" s="39"/>
      <c r="H82" s="45"/>
    </row>
    <row r="83" s="2" customFormat="1" ht="16.8" customHeight="1">
      <c r="A83" s="39"/>
      <c r="B83" s="45"/>
      <c r="C83" s="335" t="s">
        <v>1640</v>
      </c>
      <c r="D83" s="335" t="s">
        <v>1641</v>
      </c>
      <c r="E83" s="18" t="s">
        <v>88</v>
      </c>
      <c r="F83" s="336">
        <v>31.567</v>
      </c>
      <c r="G83" s="39"/>
      <c r="H83" s="45"/>
    </row>
    <row r="84" s="2" customFormat="1" ht="16.8" customHeight="1">
      <c r="A84" s="39"/>
      <c r="B84" s="45"/>
      <c r="C84" s="331" t="s">
        <v>104</v>
      </c>
      <c r="D84" s="332" t="s">
        <v>105</v>
      </c>
      <c r="E84" s="333" t="s">
        <v>88</v>
      </c>
      <c r="F84" s="334">
        <v>12.048</v>
      </c>
      <c r="G84" s="39"/>
      <c r="H84" s="45"/>
    </row>
    <row r="85" s="2" customFormat="1" ht="16.8" customHeight="1">
      <c r="A85" s="39"/>
      <c r="B85" s="45"/>
      <c r="C85" s="335" t="s">
        <v>1</v>
      </c>
      <c r="D85" s="335" t="s">
        <v>442</v>
      </c>
      <c r="E85" s="18" t="s">
        <v>1</v>
      </c>
      <c r="F85" s="336">
        <v>0</v>
      </c>
      <c r="G85" s="39"/>
      <c r="H85" s="45"/>
    </row>
    <row r="86" s="2" customFormat="1" ht="16.8" customHeight="1">
      <c r="A86" s="39"/>
      <c r="B86" s="45"/>
      <c r="C86" s="335" t="s">
        <v>1</v>
      </c>
      <c r="D86" s="335" t="s">
        <v>443</v>
      </c>
      <c r="E86" s="18" t="s">
        <v>1</v>
      </c>
      <c r="F86" s="336">
        <v>3.75</v>
      </c>
      <c r="G86" s="39"/>
      <c r="H86" s="45"/>
    </row>
    <row r="87" s="2" customFormat="1" ht="16.8" customHeight="1">
      <c r="A87" s="39"/>
      <c r="B87" s="45"/>
      <c r="C87" s="335" t="s">
        <v>1</v>
      </c>
      <c r="D87" s="335" t="s">
        <v>444</v>
      </c>
      <c r="E87" s="18" t="s">
        <v>1</v>
      </c>
      <c r="F87" s="336">
        <v>0</v>
      </c>
      <c r="G87" s="39"/>
      <c r="H87" s="45"/>
    </row>
    <row r="88" s="2" customFormat="1" ht="16.8" customHeight="1">
      <c r="A88" s="39"/>
      <c r="B88" s="45"/>
      <c r="C88" s="335" t="s">
        <v>1</v>
      </c>
      <c r="D88" s="335" t="s">
        <v>445</v>
      </c>
      <c r="E88" s="18" t="s">
        <v>1</v>
      </c>
      <c r="F88" s="336">
        <v>1.7849999999999999</v>
      </c>
      <c r="G88" s="39"/>
      <c r="H88" s="45"/>
    </row>
    <row r="89" s="2" customFormat="1" ht="16.8" customHeight="1">
      <c r="A89" s="39"/>
      <c r="B89" s="45"/>
      <c r="C89" s="335" t="s">
        <v>1</v>
      </c>
      <c r="D89" s="335" t="s">
        <v>446</v>
      </c>
      <c r="E89" s="18" t="s">
        <v>1</v>
      </c>
      <c r="F89" s="336">
        <v>5.5229999999999997</v>
      </c>
      <c r="G89" s="39"/>
      <c r="H89" s="45"/>
    </row>
    <row r="90" s="2" customFormat="1" ht="16.8" customHeight="1">
      <c r="A90" s="39"/>
      <c r="B90" s="45"/>
      <c r="C90" s="335" t="s">
        <v>1</v>
      </c>
      <c r="D90" s="335" t="s">
        <v>447</v>
      </c>
      <c r="E90" s="18" t="s">
        <v>1</v>
      </c>
      <c r="F90" s="336">
        <v>0.98999999999999999</v>
      </c>
      <c r="G90" s="39"/>
      <c r="H90" s="45"/>
    </row>
    <row r="91" s="2" customFormat="1" ht="16.8" customHeight="1">
      <c r="A91" s="39"/>
      <c r="B91" s="45"/>
      <c r="C91" s="335" t="s">
        <v>104</v>
      </c>
      <c r="D91" s="335" t="s">
        <v>201</v>
      </c>
      <c r="E91" s="18" t="s">
        <v>1</v>
      </c>
      <c r="F91" s="336">
        <v>12.048</v>
      </c>
      <c r="G91" s="39"/>
      <c r="H91" s="45"/>
    </row>
    <row r="92" s="2" customFormat="1" ht="16.8" customHeight="1">
      <c r="A92" s="39"/>
      <c r="B92" s="45"/>
      <c r="C92" s="337" t="s">
        <v>1742</v>
      </c>
      <c r="D92" s="39"/>
      <c r="E92" s="39"/>
      <c r="F92" s="39"/>
      <c r="G92" s="39"/>
      <c r="H92" s="45"/>
    </row>
    <row r="93" s="2" customFormat="1" ht="16.8" customHeight="1">
      <c r="A93" s="39"/>
      <c r="B93" s="45"/>
      <c r="C93" s="335" t="s">
        <v>449</v>
      </c>
      <c r="D93" s="335" t="s">
        <v>450</v>
      </c>
      <c r="E93" s="18" t="s">
        <v>88</v>
      </c>
      <c r="F93" s="336">
        <v>12.048</v>
      </c>
      <c r="G93" s="39"/>
      <c r="H93" s="45"/>
    </row>
    <row r="94" s="2" customFormat="1" ht="16.8" customHeight="1">
      <c r="A94" s="39"/>
      <c r="B94" s="45"/>
      <c r="C94" s="335" t="s">
        <v>423</v>
      </c>
      <c r="D94" s="335" t="s">
        <v>424</v>
      </c>
      <c r="E94" s="18" t="s">
        <v>88</v>
      </c>
      <c r="F94" s="336">
        <v>12.048</v>
      </c>
      <c r="G94" s="39"/>
      <c r="H94" s="45"/>
    </row>
    <row r="95" s="2" customFormat="1" ht="16.8" customHeight="1">
      <c r="A95" s="39"/>
      <c r="B95" s="45"/>
      <c r="C95" s="335" t="s">
        <v>428</v>
      </c>
      <c r="D95" s="335" t="s">
        <v>429</v>
      </c>
      <c r="E95" s="18" t="s">
        <v>88</v>
      </c>
      <c r="F95" s="336">
        <v>12.048</v>
      </c>
      <c r="G95" s="39"/>
      <c r="H95" s="45"/>
    </row>
    <row r="96" s="2" customFormat="1" ht="16.8" customHeight="1">
      <c r="A96" s="39"/>
      <c r="B96" s="45"/>
      <c r="C96" s="335" t="s">
        <v>433</v>
      </c>
      <c r="D96" s="335" t="s">
        <v>434</v>
      </c>
      <c r="E96" s="18" t="s">
        <v>88</v>
      </c>
      <c r="F96" s="336">
        <v>12.048</v>
      </c>
      <c r="G96" s="39"/>
      <c r="H96" s="45"/>
    </row>
    <row r="97" s="2" customFormat="1">
      <c r="A97" s="39"/>
      <c r="B97" s="45"/>
      <c r="C97" s="335" t="s">
        <v>454</v>
      </c>
      <c r="D97" s="335" t="s">
        <v>455</v>
      </c>
      <c r="E97" s="18" t="s">
        <v>88</v>
      </c>
      <c r="F97" s="336">
        <v>12.048</v>
      </c>
      <c r="G97" s="39"/>
      <c r="H97" s="45"/>
    </row>
    <row r="98" s="2" customFormat="1" ht="16.8" customHeight="1">
      <c r="A98" s="39"/>
      <c r="B98" s="45"/>
      <c r="C98" s="335" t="s">
        <v>507</v>
      </c>
      <c r="D98" s="335" t="s">
        <v>508</v>
      </c>
      <c r="E98" s="18" t="s">
        <v>88</v>
      </c>
      <c r="F98" s="336">
        <v>461.315</v>
      </c>
      <c r="G98" s="39"/>
      <c r="H98" s="45"/>
    </row>
    <row r="99" s="2" customFormat="1" ht="16.8" customHeight="1">
      <c r="A99" s="39"/>
      <c r="B99" s="45"/>
      <c r="C99" s="331" t="s">
        <v>107</v>
      </c>
      <c r="D99" s="332" t="s">
        <v>108</v>
      </c>
      <c r="E99" s="333" t="s">
        <v>88</v>
      </c>
      <c r="F99" s="334">
        <v>449.267</v>
      </c>
      <c r="G99" s="39"/>
      <c r="H99" s="45"/>
    </row>
    <row r="100" s="2" customFormat="1" ht="16.8" customHeight="1">
      <c r="A100" s="39"/>
      <c r="B100" s="45"/>
      <c r="C100" s="335" t="s">
        <v>1</v>
      </c>
      <c r="D100" s="335" t="s">
        <v>477</v>
      </c>
      <c r="E100" s="18" t="s">
        <v>1</v>
      </c>
      <c r="F100" s="336">
        <v>0</v>
      </c>
      <c r="G100" s="39"/>
      <c r="H100" s="45"/>
    </row>
    <row r="101" s="2" customFormat="1" ht="16.8" customHeight="1">
      <c r="A101" s="39"/>
      <c r="B101" s="45"/>
      <c r="C101" s="335" t="s">
        <v>1</v>
      </c>
      <c r="D101" s="335" t="s">
        <v>478</v>
      </c>
      <c r="E101" s="18" t="s">
        <v>1</v>
      </c>
      <c r="F101" s="336">
        <v>173.03999999999999</v>
      </c>
      <c r="G101" s="39"/>
      <c r="H101" s="45"/>
    </row>
    <row r="102" s="2" customFormat="1" ht="16.8" customHeight="1">
      <c r="A102" s="39"/>
      <c r="B102" s="45"/>
      <c r="C102" s="335" t="s">
        <v>1</v>
      </c>
      <c r="D102" s="335" t="s">
        <v>479</v>
      </c>
      <c r="E102" s="18" t="s">
        <v>1</v>
      </c>
      <c r="F102" s="336">
        <v>-15.75</v>
      </c>
      <c r="G102" s="39"/>
      <c r="H102" s="45"/>
    </row>
    <row r="103" s="2" customFormat="1" ht="16.8" customHeight="1">
      <c r="A103" s="39"/>
      <c r="B103" s="45"/>
      <c r="C103" s="335" t="s">
        <v>1</v>
      </c>
      <c r="D103" s="335" t="s">
        <v>480</v>
      </c>
      <c r="E103" s="18" t="s">
        <v>1</v>
      </c>
      <c r="F103" s="336">
        <v>3.8999999999999999</v>
      </c>
      <c r="G103" s="39"/>
      <c r="H103" s="45"/>
    </row>
    <row r="104" s="2" customFormat="1" ht="16.8" customHeight="1">
      <c r="A104" s="39"/>
      <c r="B104" s="45"/>
      <c r="C104" s="335" t="s">
        <v>1</v>
      </c>
      <c r="D104" s="335" t="s">
        <v>481</v>
      </c>
      <c r="E104" s="18" t="s">
        <v>1</v>
      </c>
      <c r="F104" s="336">
        <v>0</v>
      </c>
      <c r="G104" s="39"/>
      <c r="H104" s="45"/>
    </row>
    <row r="105" s="2" customFormat="1" ht="16.8" customHeight="1">
      <c r="A105" s="39"/>
      <c r="B105" s="45"/>
      <c r="C105" s="335" t="s">
        <v>1</v>
      </c>
      <c r="D105" s="335" t="s">
        <v>482</v>
      </c>
      <c r="E105" s="18" t="s">
        <v>1</v>
      </c>
      <c r="F105" s="336">
        <v>164.12000000000001</v>
      </c>
      <c r="G105" s="39"/>
      <c r="H105" s="45"/>
    </row>
    <row r="106" s="2" customFormat="1" ht="16.8" customHeight="1">
      <c r="A106" s="39"/>
      <c r="B106" s="45"/>
      <c r="C106" s="335" t="s">
        <v>1</v>
      </c>
      <c r="D106" s="335" t="s">
        <v>483</v>
      </c>
      <c r="E106" s="18" t="s">
        <v>1</v>
      </c>
      <c r="F106" s="336">
        <v>-46.472999999999999</v>
      </c>
      <c r="G106" s="39"/>
      <c r="H106" s="45"/>
    </row>
    <row r="107" s="2" customFormat="1" ht="16.8" customHeight="1">
      <c r="A107" s="39"/>
      <c r="B107" s="45"/>
      <c r="C107" s="335" t="s">
        <v>1</v>
      </c>
      <c r="D107" s="335" t="s">
        <v>484</v>
      </c>
      <c r="E107" s="18" t="s">
        <v>1</v>
      </c>
      <c r="F107" s="336">
        <v>9.6699999999999999</v>
      </c>
      <c r="G107" s="39"/>
      <c r="H107" s="45"/>
    </row>
    <row r="108" s="2" customFormat="1" ht="16.8" customHeight="1">
      <c r="A108" s="39"/>
      <c r="B108" s="45"/>
      <c r="C108" s="335" t="s">
        <v>1</v>
      </c>
      <c r="D108" s="335" t="s">
        <v>485</v>
      </c>
      <c r="E108" s="18" t="s">
        <v>1</v>
      </c>
      <c r="F108" s="336">
        <v>0</v>
      </c>
      <c r="G108" s="39"/>
      <c r="H108" s="45"/>
    </row>
    <row r="109" s="2" customFormat="1" ht="16.8" customHeight="1">
      <c r="A109" s="39"/>
      <c r="B109" s="45"/>
      <c r="C109" s="335" t="s">
        <v>1</v>
      </c>
      <c r="D109" s="335" t="s">
        <v>486</v>
      </c>
      <c r="E109" s="18" t="s">
        <v>1</v>
      </c>
      <c r="F109" s="336">
        <v>167.12000000000001</v>
      </c>
      <c r="G109" s="39"/>
      <c r="H109" s="45"/>
    </row>
    <row r="110" s="2" customFormat="1" ht="16.8" customHeight="1">
      <c r="A110" s="39"/>
      <c r="B110" s="45"/>
      <c r="C110" s="335" t="s">
        <v>1</v>
      </c>
      <c r="D110" s="335" t="s">
        <v>487</v>
      </c>
      <c r="E110" s="18" t="s">
        <v>1</v>
      </c>
      <c r="F110" s="336">
        <v>-8.2200000000000006</v>
      </c>
      <c r="G110" s="39"/>
      <c r="H110" s="45"/>
    </row>
    <row r="111" s="2" customFormat="1" ht="16.8" customHeight="1">
      <c r="A111" s="39"/>
      <c r="B111" s="45"/>
      <c r="C111" s="335" t="s">
        <v>1</v>
      </c>
      <c r="D111" s="335" t="s">
        <v>488</v>
      </c>
      <c r="E111" s="18" t="s">
        <v>1</v>
      </c>
      <c r="F111" s="336">
        <v>1.8600000000000001</v>
      </c>
      <c r="G111" s="39"/>
      <c r="H111" s="45"/>
    </row>
    <row r="112" s="2" customFormat="1" ht="16.8" customHeight="1">
      <c r="A112" s="39"/>
      <c r="B112" s="45"/>
      <c r="C112" s="335" t="s">
        <v>107</v>
      </c>
      <c r="D112" s="335" t="s">
        <v>201</v>
      </c>
      <c r="E112" s="18" t="s">
        <v>1</v>
      </c>
      <c r="F112" s="336">
        <v>449.267</v>
      </c>
      <c r="G112" s="39"/>
      <c r="H112" s="45"/>
    </row>
    <row r="113" s="2" customFormat="1" ht="16.8" customHeight="1">
      <c r="A113" s="39"/>
      <c r="B113" s="45"/>
      <c r="C113" s="337" t="s">
        <v>1742</v>
      </c>
      <c r="D113" s="39"/>
      <c r="E113" s="39"/>
      <c r="F113" s="39"/>
      <c r="G113" s="39"/>
      <c r="H113" s="45"/>
    </row>
    <row r="114" s="2" customFormat="1" ht="16.8" customHeight="1">
      <c r="A114" s="39"/>
      <c r="B114" s="45"/>
      <c r="C114" s="335" t="s">
        <v>490</v>
      </c>
      <c r="D114" s="335" t="s">
        <v>491</v>
      </c>
      <c r="E114" s="18" t="s">
        <v>88</v>
      </c>
      <c r="F114" s="336">
        <v>449.267</v>
      </c>
      <c r="G114" s="39"/>
      <c r="H114" s="45"/>
    </row>
    <row r="115" s="2" customFormat="1" ht="16.8" customHeight="1">
      <c r="A115" s="39"/>
      <c r="B115" s="45"/>
      <c r="C115" s="335" t="s">
        <v>458</v>
      </c>
      <c r="D115" s="335" t="s">
        <v>459</v>
      </c>
      <c r="E115" s="18" t="s">
        <v>88</v>
      </c>
      <c r="F115" s="336">
        <v>449.267</v>
      </c>
      <c r="G115" s="39"/>
      <c r="H115" s="45"/>
    </row>
    <row r="116" s="2" customFormat="1" ht="16.8" customHeight="1">
      <c r="A116" s="39"/>
      <c r="B116" s="45"/>
      <c r="C116" s="335" t="s">
        <v>463</v>
      </c>
      <c r="D116" s="335" t="s">
        <v>464</v>
      </c>
      <c r="E116" s="18" t="s">
        <v>88</v>
      </c>
      <c r="F116" s="336">
        <v>449.267</v>
      </c>
      <c r="G116" s="39"/>
      <c r="H116" s="45"/>
    </row>
    <row r="117" s="2" customFormat="1" ht="16.8" customHeight="1">
      <c r="A117" s="39"/>
      <c r="B117" s="45"/>
      <c r="C117" s="335" t="s">
        <v>468</v>
      </c>
      <c r="D117" s="335" t="s">
        <v>469</v>
      </c>
      <c r="E117" s="18" t="s">
        <v>88</v>
      </c>
      <c r="F117" s="336">
        <v>449.267</v>
      </c>
      <c r="G117" s="39"/>
      <c r="H117" s="45"/>
    </row>
    <row r="118" s="2" customFormat="1">
      <c r="A118" s="39"/>
      <c r="B118" s="45"/>
      <c r="C118" s="335" t="s">
        <v>495</v>
      </c>
      <c r="D118" s="335" t="s">
        <v>496</v>
      </c>
      <c r="E118" s="18" t="s">
        <v>88</v>
      </c>
      <c r="F118" s="336">
        <v>449.267</v>
      </c>
      <c r="G118" s="39"/>
      <c r="H118" s="45"/>
    </row>
    <row r="119" s="2" customFormat="1" ht="16.8" customHeight="1">
      <c r="A119" s="39"/>
      <c r="B119" s="45"/>
      <c r="C119" s="335" t="s">
        <v>507</v>
      </c>
      <c r="D119" s="335" t="s">
        <v>508</v>
      </c>
      <c r="E119" s="18" t="s">
        <v>88</v>
      </c>
      <c r="F119" s="336">
        <v>461.315</v>
      </c>
      <c r="G119" s="39"/>
      <c r="H119" s="45"/>
    </row>
    <row r="120" s="2" customFormat="1" ht="16.8" customHeight="1">
      <c r="A120" s="39"/>
      <c r="B120" s="45"/>
      <c r="C120" s="331" t="s">
        <v>110</v>
      </c>
      <c r="D120" s="332" t="s">
        <v>111</v>
      </c>
      <c r="E120" s="333" t="s">
        <v>88</v>
      </c>
      <c r="F120" s="334">
        <v>78.387</v>
      </c>
      <c r="G120" s="39"/>
      <c r="H120" s="45"/>
    </row>
    <row r="121" s="2" customFormat="1" ht="16.8" customHeight="1">
      <c r="A121" s="39"/>
      <c r="B121" s="45"/>
      <c r="C121" s="335" t="s">
        <v>1</v>
      </c>
      <c r="D121" s="335" t="s">
        <v>406</v>
      </c>
      <c r="E121" s="18" t="s">
        <v>1</v>
      </c>
      <c r="F121" s="336">
        <v>0</v>
      </c>
      <c r="G121" s="39"/>
      <c r="H121" s="45"/>
    </row>
    <row r="122" s="2" customFormat="1" ht="16.8" customHeight="1">
      <c r="A122" s="39"/>
      <c r="B122" s="45"/>
      <c r="C122" s="335" t="s">
        <v>1</v>
      </c>
      <c r="D122" s="335" t="s">
        <v>316</v>
      </c>
      <c r="E122" s="18" t="s">
        <v>1</v>
      </c>
      <c r="F122" s="336">
        <v>0</v>
      </c>
      <c r="G122" s="39"/>
      <c r="H122" s="45"/>
    </row>
    <row r="123" s="2" customFormat="1" ht="16.8" customHeight="1">
      <c r="A123" s="39"/>
      <c r="B123" s="45"/>
      <c r="C123" s="335" t="s">
        <v>1</v>
      </c>
      <c r="D123" s="335" t="s">
        <v>407</v>
      </c>
      <c r="E123" s="18" t="s">
        <v>1</v>
      </c>
      <c r="F123" s="336">
        <v>15.73</v>
      </c>
      <c r="G123" s="39"/>
      <c r="H123" s="45"/>
    </row>
    <row r="124" s="2" customFormat="1" ht="16.8" customHeight="1">
      <c r="A124" s="39"/>
      <c r="B124" s="45"/>
      <c r="C124" s="335" t="s">
        <v>1</v>
      </c>
      <c r="D124" s="335" t="s">
        <v>334</v>
      </c>
      <c r="E124" s="18" t="s">
        <v>1</v>
      </c>
      <c r="F124" s="336">
        <v>0</v>
      </c>
      <c r="G124" s="39"/>
      <c r="H124" s="45"/>
    </row>
    <row r="125" s="2" customFormat="1" ht="16.8" customHeight="1">
      <c r="A125" s="39"/>
      <c r="B125" s="45"/>
      <c r="C125" s="335" t="s">
        <v>1</v>
      </c>
      <c r="D125" s="335" t="s">
        <v>408</v>
      </c>
      <c r="E125" s="18" t="s">
        <v>1</v>
      </c>
      <c r="F125" s="336">
        <v>33</v>
      </c>
      <c r="G125" s="39"/>
      <c r="H125" s="45"/>
    </row>
    <row r="126" s="2" customFormat="1" ht="16.8" customHeight="1">
      <c r="A126" s="39"/>
      <c r="B126" s="45"/>
      <c r="C126" s="335" t="s">
        <v>1</v>
      </c>
      <c r="D126" s="335" t="s">
        <v>409</v>
      </c>
      <c r="E126" s="18" t="s">
        <v>1</v>
      </c>
      <c r="F126" s="336">
        <v>0</v>
      </c>
      <c r="G126" s="39"/>
      <c r="H126" s="45"/>
    </row>
    <row r="127" s="2" customFormat="1" ht="16.8" customHeight="1">
      <c r="A127" s="39"/>
      <c r="B127" s="45"/>
      <c r="C127" s="335" t="s">
        <v>1</v>
      </c>
      <c r="D127" s="335" t="s">
        <v>410</v>
      </c>
      <c r="E127" s="18" t="s">
        <v>1</v>
      </c>
      <c r="F127" s="336">
        <v>9.218</v>
      </c>
      <c r="G127" s="39"/>
      <c r="H127" s="45"/>
    </row>
    <row r="128" s="2" customFormat="1" ht="16.8" customHeight="1">
      <c r="A128" s="39"/>
      <c r="B128" s="45"/>
      <c r="C128" s="335" t="s">
        <v>1</v>
      </c>
      <c r="D128" s="335" t="s">
        <v>411</v>
      </c>
      <c r="E128" s="18" t="s">
        <v>1</v>
      </c>
      <c r="F128" s="336">
        <v>0</v>
      </c>
      <c r="G128" s="39"/>
      <c r="H128" s="45"/>
    </row>
    <row r="129" s="2" customFormat="1" ht="16.8" customHeight="1">
      <c r="A129" s="39"/>
      <c r="B129" s="45"/>
      <c r="C129" s="335" t="s">
        <v>1</v>
      </c>
      <c r="D129" s="335" t="s">
        <v>412</v>
      </c>
      <c r="E129" s="18" t="s">
        <v>1</v>
      </c>
      <c r="F129" s="336">
        <v>9.0180000000000007</v>
      </c>
      <c r="G129" s="39"/>
      <c r="H129" s="45"/>
    </row>
    <row r="130" s="2" customFormat="1" ht="16.8" customHeight="1">
      <c r="A130" s="39"/>
      <c r="B130" s="45"/>
      <c r="C130" s="335" t="s">
        <v>1</v>
      </c>
      <c r="D130" s="335" t="s">
        <v>413</v>
      </c>
      <c r="E130" s="18" t="s">
        <v>1</v>
      </c>
      <c r="F130" s="336">
        <v>0</v>
      </c>
      <c r="G130" s="39"/>
      <c r="H130" s="45"/>
    </row>
    <row r="131" s="2" customFormat="1" ht="16.8" customHeight="1">
      <c r="A131" s="39"/>
      <c r="B131" s="45"/>
      <c r="C131" s="335" t="s">
        <v>1</v>
      </c>
      <c r="D131" s="335" t="s">
        <v>414</v>
      </c>
      <c r="E131" s="18" t="s">
        <v>1</v>
      </c>
      <c r="F131" s="336">
        <v>11.420999999999999</v>
      </c>
      <c r="G131" s="39"/>
      <c r="H131" s="45"/>
    </row>
    <row r="132" s="2" customFormat="1" ht="16.8" customHeight="1">
      <c r="A132" s="39"/>
      <c r="B132" s="45"/>
      <c r="C132" s="335" t="s">
        <v>110</v>
      </c>
      <c r="D132" s="335" t="s">
        <v>201</v>
      </c>
      <c r="E132" s="18" t="s">
        <v>1</v>
      </c>
      <c r="F132" s="336">
        <v>78.387</v>
      </c>
      <c r="G132" s="39"/>
      <c r="H132" s="45"/>
    </row>
    <row r="133" s="2" customFormat="1" ht="16.8" customHeight="1">
      <c r="A133" s="39"/>
      <c r="B133" s="45"/>
      <c r="C133" s="337" t="s">
        <v>1742</v>
      </c>
      <c r="D133" s="39"/>
      <c r="E133" s="39"/>
      <c r="F133" s="39"/>
      <c r="G133" s="39"/>
      <c r="H133" s="45"/>
    </row>
    <row r="134" s="2" customFormat="1" ht="16.8" customHeight="1">
      <c r="A134" s="39"/>
      <c r="B134" s="45"/>
      <c r="C134" s="335" t="s">
        <v>402</v>
      </c>
      <c r="D134" s="335" t="s">
        <v>403</v>
      </c>
      <c r="E134" s="18" t="s">
        <v>88</v>
      </c>
      <c r="F134" s="336">
        <v>78.387</v>
      </c>
      <c r="G134" s="39"/>
      <c r="H134" s="45"/>
    </row>
    <row r="135" s="2" customFormat="1" ht="16.8" customHeight="1">
      <c r="A135" s="39"/>
      <c r="B135" s="45"/>
      <c r="C135" s="335" t="s">
        <v>763</v>
      </c>
      <c r="D135" s="335" t="s">
        <v>764</v>
      </c>
      <c r="E135" s="18" t="s">
        <v>88</v>
      </c>
      <c r="F135" s="336">
        <v>78.387</v>
      </c>
      <c r="G135" s="39"/>
      <c r="H135" s="45"/>
    </row>
    <row r="136" s="2" customFormat="1" ht="16.8" customHeight="1">
      <c r="A136" s="39"/>
      <c r="B136" s="45"/>
      <c r="C136" s="331" t="s">
        <v>113</v>
      </c>
      <c r="D136" s="332" t="s">
        <v>114</v>
      </c>
      <c r="E136" s="333" t="s">
        <v>88</v>
      </c>
      <c r="F136" s="334">
        <v>12.048</v>
      </c>
      <c r="G136" s="39"/>
      <c r="H136" s="45"/>
    </row>
    <row r="137" s="2" customFormat="1" ht="16.8" customHeight="1">
      <c r="A137" s="39"/>
      <c r="B137" s="45"/>
      <c r="C137" s="335" t="s">
        <v>1</v>
      </c>
      <c r="D137" s="335" t="s">
        <v>442</v>
      </c>
      <c r="E137" s="18" t="s">
        <v>1</v>
      </c>
      <c r="F137" s="336">
        <v>0</v>
      </c>
      <c r="G137" s="39"/>
      <c r="H137" s="45"/>
    </row>
    <row r="138" s="2" customFormat="1" ht="16.8" customHeight="1">
      <c r="A138" s="39"/>
      <c r="B138" s="45"/>
      <c r="C138" s="335" t="s">
        <v>1</v>
      </c>
      <c r="D138" s="335" t="s">
        <v>443</v>
      </c>
      <c r="E138" s="18" t="s">
        <v>1</v>
      </c>
      <c r="F138" s="336">
        <v>3.75</v>
      </c>
      <c r="G138" s="39"/>
      <c r="H138" s="45"/>
    </row>
    <row r="139" s="2" customFormat="1" ht="16.8" customHeight="1">
      <c r="A139" s="39"/>
      <c r="B139" s="45"/>
      <c r="C139" s="335" t="s">
        <v>1</v>
      </c>
      <c r="D139" s="335" t="s">
        <v>444</v>
      </c>
      <c r="E139" s="18" t="s">
        <v>1</v>
      </c>
      <c r="F139" s="336">
        <v>0</v>
      </c>
      <c r="G139" s="39"/>
      <c r="H139" s="45"/>
    </row>
    <row r="140" s="2" customFormat="1" ht="16.8" customHeight="1">
      <c r="A140" s="39"/>
      <c r="B140" s="45"/>
      <c r="C140" s="335" t="s">
        <v>1</v>
      </c>
      <c r="D140" s="335" t="s">
        <v>445</v>
      </c>
      <c r="E140" s="18" t="s">
        <v>1</v>
      </c>
      <c r="F140" s="336">
        <v>1.7849999999999999</v>
      </c>
      <c r="G140" s="39"/>
      <c r="H140" s="45"/>
    </row>
    <row r="141" s="2" customFormat="1" ht="16.8" customHeight="1">
      <c r="A141" s="39"/>
      <c r="B141" s="45"/>
      <c r="C141" s="335" t="s">
        <v>1</v>
      </c>
      <c r="D141" s="335" t="s">
        <v>446</v>
      </c>
      <c r="E141" s="18" t="s">
        <v>1</v>
      </c>
      <c r="F141" s="336">
        <v>5.5229999999999997</v>
      </c>
      <c r="G141" s="39"/>
      <c r="H141" s="45"/>
    </row>
    <row r="142" s="2" customFormat="1" ht="16.8" customHeight="1">
      <c r="A142" s="39"/>
      <c r="B142" s="45"/>
      <c r="C142" s="335" t="s">
        <v>1</v>
      </c>
      <c r="D142" s="335" t="s">
        <v>447</v>
      </c>
      <c r="E142" s="18" t="s">
        <v>1</v>
      </c>
      <c r="F142" s="336">
        <v>0.98999999999999999</v>
      </c>
      <c r="G142" s="39"/>
      <c r="H142" s="45"/>
    </row>
    <row r="143" s="2" customFormat="1" ht="16.8" customHeight="1">
      <c r="A143" s="39"/>
      <c r="B143" s="45"/>
      <c r="C143" s="335" t="s">
        <v>113</v>
      </c>
      <c r="D143" s="335" t="s">
        <v>201</v>
      </c>
      <c r="E143" s="18" t="s">
        <v>1</v>
      </c>
      <c r="F143" s="336">
        <v>12.048</v>
      </c>
      <c r="G143" s="39"/>
      <c r="H143" s="45"/>
    </row>
    <row r="144" s="2" customFormat="1" ht="16.8" customHeight="1">
      <c r="A144" s="39"/>
      <c r="B144" s="45"/>
      <c r="C144" s="337" t="s">
        <v>1742</v>
      </c>
      <c r="D144" s="39"/>
      <c r="E144" s="39"/>
      <c r="F144" s="39"/>
      <c r="G144" s="39"/>
      <c r="H144" s="45"/>
    </row>
    <row r="145" s="2" customFormat="1" ht="16.8" customHeight="1">
      <c r="A145" s="39"/>
      <c r="B145" s="45"/>
      <c r="C145" s="335" t="s">
        <v>438</v>
      </c>
      <c r="D145" s="335" t="s">
        <v>439</v>
      </c>
      <c r="E145" s="18" t="s">
        <v>88</v>
      </c>
      <c r="F145" s="336">
        <v>12.048</v>
      </c>
      <c r="G145" s="39"/>
      <c r="H145" s="45"/>
    </row>
    <row r="146" s="2" customFormat="1" ht="16.8" customHeight="1">
      <c r="A146" s="39"/>
      <c r="B146" s="45"/>
      <c r="C146" s="335" t="s">
        <v>768</v>
      </c>
      <c r="D146" s="335" t="s">
        <v>769</v>
      </c>
      <c r="E146" s="18" t="s">
        <v>88</v>
      </c>
      <c r="F146" s="336">
        <v>461.315</v>
      </c>
      <c r="G146" s="39"/>
      <c r="H146" s="45"/>
    </row>
    <row r="147" s="2" customFormat="1" ht="16.8" customHeight="1">
      <c r="A147" s="39"/>
      <c r="B147" s="45"/>
      <c r="C147" s="331" t="s">
        <v>115</v>
      </c>
      <c r="D147" s="332" t="s">
        <v>116</v>
      </c>
      <c r="E147" s="333" t="s">
        <v>88</v>
      </c>
      <c r="F147" s="334">
        <v>449.267</v>
      </c>
      <c r="G147" s="39"/>
      <c r="H147" s="45"/>
    </row>
    <row r="148" s="2" customFormat="1" ht="16.8" customHeight="1">
      <c r="A148" s="39"/>
      <c r="B148" s="45"/>
      <c r="C148" s="335" t="s">
        <v>1</v>
      </c>
      <c r="D148" s="335" t="s">
        <v>477</v>
      </c>
      <c r="E148" s="18" t="s">
        <v>1</v>
      </c>
      <c r="F148" s="336">
        <v>0</v>
      </c>
      <c r="G148" s="39"/>
      <c r="H148" s="45"/>
    </row>
    <row r="149" s="2" customFormat="1" ht="16.8" customHeight="1">
      <c r="A149" s="39"/>
      <c r="B149" s="45"/>
      <c r="C149" s="335" t="s">
        <v>1</v>
      </c>
      <c r="D149" s="335" t="s">
        <v>478</v>
      </c>
      <c r="E149" s="18" t="s">
        <v>1</v>
      </c>
      <c r="F149" s="336">
        <v>173.03999999999999</v>
      </c>
      <c r="G149" s="39"/>
      <c r="H149" s="45"/>
    </row>
    <row r="150" s="2" customFormat="1" ht="16.8" customHeight="1">
      <c r="A150" s="39"/>
      <c r="B150" s="45"/>
      <c r="C150" s="335" t="s">
        <v>1</v>
      </c>
      <c r="D150" s="335" t="s">
        <v>479</v>
      </c>
      <c r="E150" s="18" t="s">
        <v>1</v>
      </c>
      <c r="F150" s="336">
        <v>-15.75</v>
      </c>
      <c r="G150" s="39"/>
      <c r="H150" s="45"/>
    </row>
    <row r="151" s="2" customFormat="1" ht="16.8" customHeight="1">
      <c r="A151" s="39"/>
      <c r="B151" s="45"/>
      <c r="C151" s="335" t="s">
        <v>1</v>
      </c>
      <c r="D151" s="335" t="s">
        <v>480</v>
      </c>
      <c r="E151" s="18" t="s">
        <v>1</v>
      </c>
      <c r="F151" s="336">
        <v>3.8999999999999999</v>
      </c>
      <c r="G151" s="39"/>
      <c r="H151" s="45"/>
    </row>
    <row r="152" s="2" customFormat="1" ht="16.8" customHeight="1">
      <c r="A152" s="39"/>
      <c r="B152" s="45"/>
      <c r="C152" s="335" t="s">
        <v>1</v>
      </c>
      <c r="D152" s="335" t="s">
        <v>481</v>
      </c>
      <c r="E152" s="18" t="s">
        <v>1</v>
      </c>
      <c r="F152" s="336">
        <v>0</v>
      </c>
      <c r="G152" s="39"/>
      <c r="H152" s="45"/>
    </row>
    <row r="153" s="2" customFormat="1" ht="16.8" customHeight="1">
      <c r="A153" s="39"/>
      <c r="B153" s="45"/>
      <c r="C153" s="335" t="s">
        <v>1</v>
      </c>
      <c r="D153" s="335" t="s">
        <v>482</v>
      </c>
      <c r="E153" s="18" t="s">
        <v>1</v>
      </c>
      <c r="F153" s="336">
        <v>164.12000000000001</v>
      </c>
      <c r="G153" s="39"/>
      <c r="H153" s="45"/>
    </row>
    <row r="154" s="2" customFormat="1" ht="16.8" customHeight="1">
      <c r="A154" s="39"/>
      <c r="B154" s="45"/>
      <c r="C154" s="335" t="s">
        <v>1</v>
      </c>
      <c r="D154" s="335" t="s">
        <v>483</v>
      </c>
      <c r="E154" s="18" t="s">
        <v>1</v>
      </c>
      <c r="F154" s="336">
        <v>-46.472999999999999</v>
      </c>
      <c r="G154" s="39"/>
      <c r="H154" s="45"/>
    </row>
    <row r="155" s="2" customFormat="1" ht="16.8" customHeight="1">
      <c r="A155" s="39"/>
      <c r="B155" s="45"/>
      <c r="C155" s="335" t="s">
        <v>1</v>
      </c>
      <c r="D155" s="335" t="s">
        <v>484</v>
      </c>
      <c r="E155" s="18" t="s">
        <v>1</v>
      </c>
      <c r="F155" s="336">
        <v>9.6699999999999999</v>
      </c>
      <c r="G155" s="39"/>
      <c r="H155" s="45"/>
    </row>
    <row r="156" s="2" customFormat="1" ht="16.8" customHeight="1">
      <c r="A156" s="39"/>
      <c r="B156" s="45"/>
      <c r="C156" s="335" t="s">
        <v>1</v>
      </c>
      <c r="D156" s="335" t="s">
        <v>485</v>
      </c>
      <c r="E156" s="18" t="s">
        <v>1</v>
      </c>
      <c r="F156" s="336">
        <v>0</v>
      </c>
      <c r="G156" s="39"/>
      <c r="H156" s="45"/>
    </row>
    <row r="157" s="2" customFormat="1" ht="16.8" customHeight="1">
      <c r="A157" s="39"/>
      <c r="B157" s="45"/>
      <c r="C157" s="335" t="s">
        <v>1</v>
      </c>
      <c r="D157" s="335" t="s">
        <v>486</v>
      </c>
      <c r="E157" s="18" t="s">
        <v>1</v>
      </c>
      <c r="F157" s="336">
        <v>167.12000000000001</v>
      </c>
      <c r="G157" s="39"/>
      <c r="H157" s="45"/>
    </row>
    <row r="158" s="2" customFormat="1" ht="16.8" customHeight="1">
      <c r="A158" s="39"/>
      <c r="B158" s="45"/>
      <c r="C158" s="335" t="s">
        <v>1</v>
      </c>
      <c r="D158" s="335" t="s">
        <v>487</v>
      </c>
      <c r="E158" s="18" t="s">
        <v>1</v>
      </c>
      <c r="F158" s="336">
        <v>-8.2200000000000006</v>
      </c>
      <c r="G158" s="39"/>
      <c r="H158" s="45"/>
    </row>
    <row r="159" s="2" customFormat="1" ht="16.8" customHeight="1">
      <c r="A159" s="39"/>
      <c r="B159" s="45"/>
      <c r="C159" s="335" t="s">
        <v>1</v>
      </c>
      <c r="D159" s="335" t="s">
        <v>488</v>
      </c>
      <c r="E159" s="18" t="s">
        <v>1</v>
      </c>
      <c r="F159" s="336">
        <v>1.8600000000000001</v>
      </c>
      <c r="G159" s="39"/>
      <c r="H159" s="45"/>
    </row>
    <row r="160" s="2" customFormat="1" ht="16.8" customHeight="1">
      <c r="A160" s="39"/>
      <c r="B160" s="45"/>
      <c r="C160" s="335" t="s">
        <v>115</v>
      </c>
      <c r="D160" s="335" t="s">
        <v>201</v>
      </c>
      <c r="E160" s="18" t="s">
        <v>1</v>
      </c>
      <c r="F160" s="336">
        <v>449.267</v>
      </c>
      <c r="G160" s="39"/>
      <c r="H160" s="45"/>
    </row>
    <row r="161" s="2" customFormat="1" ht="16.8" customHeight="1">
      <c r="A161" s="39"/>
      <c r="B161" s="45"/>
      <c r="C161" s="337" t="s">
        <v>1742</v>
      </c>
      <c r="D161" s="39"/>
      <c r="E161" s="39"/>
      <c r="F161" s="39"/>
      <c r="G161" s="39"/>
      <c r="H161" s="45"/>
    </row>
    <row r="162" s="2" customFormat="1" ht="16.8" customHeight="1">
      <c r="A162" s="39"/>
      <c r="B162" s="45"/>
      <c r="C162" s="335" t="s">
        <v>473</v>
      </c>
      <c r="D162" s="335" t="s">
        <v>474</v>
      </c>
      <c r="E162" s="18" t="s">
        <v>88</v>
      </c>
      <c r="F162" s="336">
        <v>449.267</v>
      </c>
      <c r="G162" s="39"/>
      <c r="H162" s="45"/>
    </row>
    <row r="163" s="2" customFormat="1" ht="16.8" customHeight="1">
      <c r="A163" s="39"/>
      <c r="B163" s="45"/>
      <c r="C163" s="335" t="s">
        <v>768</v>
      </c>
      <c r="D163" s="335" t="s">
        <v>769</v>
      </c>
      <c r="E163" s="18" t="s">
        <v>88</v>
      </c>
      <c r="F163" s="336">
        <v>461.315</v>
      </c>
      <c r="G163" s="39"/>
      <c r="H163" s="45"/>
    </row>
    <row r="164" s="2" customFormat="1" ht="16.8" customHeight="1">
      <c r="A164" s="39"/>
      <c r="B164" s="45"/>
      <c r="C164" s="331" t="s">
        <v>117</v>
      </c>
      <c r="D164" s="332" t="s">
        <v>118</v>
      </c>
      <c r="E164" s="333" t="s">
        <v>88</v>
      </c>
      <c r="F164" s="334">
        <v>146.40000000000001</v>
      </c>
      <c r="G164" s="39"/>
      <c r="H164" s="45"/>
    </row>
    <row r="165" s="2" customFormat="1" ht="16.8" customHeight="1">
      <c r="A165" s="39"/>
      <c r="B165" s="45"/>
      <c r="C165" s="335" t="s">
        <v>1</v>
      </c>
      <c r="D165" s="335" t="s">
        <v>318</v>
      </c>
      <c r="E165" s="18" t="s">
        <v>1</v>
      </c>
      <c r="F165" s="336">
        <v>0</v>
      </c>
      <c r="G165" s="39"/>
      <c r="H165" s="45"/>
    </row>
    <row r="166" s="2" customFormat="1" ht="16.8" customHeight="1">
      <c r="A166" s="39"/>
      <c r="B166" s="45"/>
      <c r="C166" s="335" t="s">
        <v>1</v>
      </c>
      <c r="D166" s="335" t="s">
        <v>319</v>
      </c>
      <c r="E166" s="18" t="s">
        <v>1</v>
      </c>
      <c r="F166" s="336">
        <v>36.100000000000001</v>
      </c>
      <c r="G166" s="39"/>
      <c r="H166" s="45"/>
    </row>
    <row r="167" s="2" customFormat="1" ht="16.8" customHeight="1">
      <c r="A167" s="39"/>
      <c r="B167" s="45"/>
      <c r="C167" s="335" t="s">
        <v>1</v>
      </c>
      <c r="D167" s="335" t="s">
        <v>320</v>
      </c>
      <c r="E167" s="18" t="s">
        <v>1</v>
      </c>
      <c r="F167" s="336">
        <v>0</v>
      </c>
      <c r="G167" s="39"/>
      <c r="H167" s="45"/>
    </row>
    <row r="168" s="2" customFormat="1" ht="16.8" customHeight="1">
      <c r="A168" s="39"/>
      <c r="B168" s="45"/>
      <c r="C168" s="335" t="s">
        <v>1</v>
      </c>
      <c r="D168" s="335" t="s">
        <v>321</v>
      </c>
      <c r="E168" s="18" t="s">
        <v>1</v>
      </c>
      <c r="F168" s="336">
        <v>21.300000000000001</v>
      </c>
      <c r="G168" s="39"/>
      <c r="H168" s="45"/>
    </row>
    <row r="169" s="2" customFormat="1" ht="16.8" customHeight="1">
      <c r="A169" s="39"/>
      <c r="B169" s="45"/>
      <c r="C169" s="335" t="s">
        <v>1</v>
      </c>
      <c r="D169" s="335" t="s">
        <v>1535</v>
      </c>
      <c r="E169" s="18" t="s">
        <v>1</v>
      </c>
      <c r="F169" s="336">
        <v>0</v>
      </c>
      <c r="G169" s="39"/>
      <c r="H169" s="45"/>
    </row>
    <row r="170" s="2" customFormat="1" ht="16.8" customHeight="1">
      <c r="A170" s="39"/>
      <c r="B170" s="45"/>
      <c r="C170" s="335" t="s">
        <v>1</v>
      </c>
      <c r="D170" s="335" t="s">
        <v>334</v>
      </c>
      <c r="E170" s="18" t="s">
        <v>1</v>
      </c>
      <c r="F170" s="336">
        <v>0</v>
      </c>
      <c r="G170" s="39"/>
      <c r="H170" s="45"/>
    </row>
    <row r="171" s="2" customFormat="1" ht="16.8" customHeight="1">
      <c r="A171" s="39"/>
      <c r="B171" s="45"/>
      <c r="C171" s="335" t="s">
        <v>1</v>
      </c>
      <c r="D171" s="335" t="s">
        <v>335</v>
      </c>
      <c r="E171" s="18" t="s">
        <v>1</v>
      </c>
      <c r="F171" s="336">
        <v>52.600000000000001</v>
      </c>
      <c r="G171" s="39"/>
      <c r="H171" s="45"/>
    </row>
    <row r="172" s="2" customFormat="1" ht="16.8" customHeight="1">
      <c r="A172" s="39"/>
      <c r="B172" s="45"/>
      <c r="C172" s="335" t="s">
        <v>1</v>
      </c>
      <c r="D172" s="335" t="s">
        <v>336</v>
      </c>
      <c r="E172" s="18" t="s">
        <v>1</v>
      </c>
      <c r="F172" s="336">
        <v>0</v>
      </c>
      <c r="G172" s="39"/>
      <c r="H172" s="45"/>
    </row>
    <row r="173" s="2" customFormat="1" ht="16.8" customHeight="1">
      <c r="A173" s="39"/>
      <c r="B173" s="45"/>
      <c r="C173" s="335" t="s">
        <v>1</v>
      </c>
      <c r="D173" s="335" t="s">
        <v>337</v>
      </c>
      <c r="E173" s="18" t="s">
        <v>1</v>
      </c>
      <c r="F173" s="336">
        <v>14.800000000000001</v>
      </c>
      <c r="G173" s="39"/>
      <c r="H173" s="45"/>
    </row>
    <row r="174" s="2" customFormat="1" ht="16.8" customHeight="1">
      <c r="A174" s="39"/>
      <c r="B174" s="45"/>
      <c r="C174" s="335" t="s">
        <v>1</v>
      </c>
      <c r="D174" s="335" t="s">
        <v>338</v>
      </c>
      <c r="E174" s="18" t="s">
        <v>1</v>
      </c>
      <c r="F174" s="336">
        <v>0</v>
      </c>
      <c r="G174" s="39"/>
      <c r="H174" s="45"/>
    </row>
    <row r="175" s="2" customFormat="1" ht="16.8" customHeight="1">
      <c r="A175" s="39"/>
      <c r="B175" s="45"/>
      <c r="C175" s="335" t="s">
        <v>1</v>
      </c>
      <c r="D175" s="335" t="s">
        <v>339</v>
      </c>
      <c r="E175" s="18" t="s">
        <v>1</v>
      </c>
      <c r="F175" s="336">
        <v>17.300000000000001</v>
      </c>
      <c r="G175" s="39"/>
      <c r="H175" s="45"/>
    </row>
    <row r="176" s="2" customFormat="1" ht="16.8" customHeight="1">
      <c r="A176" s="39"/>
      <c r="B176" s="45"/>
      <c r="C176" s="335" t="s">
        <v>1</v>
      </c>
      <c r="D176" s="335" t="s">
        <v>1541</v>
      </c>
      <c r="E176" s="18" t="s">
        <v>1</v>
      </c>
      <c r="F176" s="336">
        <v>0</v>
      </c>
      <c r="G176" s="39"/>
      <c r="H176" s="45"/>
    </row>
    <row r="177" s="2" customFormat="1" ht="16.8" customHeight="1">
      <c r="A177" s="39"/>
      <c r="B177" s="45"/>
      <c r="C177" s="335" t="s">
        <v>1</v>
      </c>
      <c r="D177" s="335" t="s">
        <v>345</v>
      </c>
      <c r="E177" s="18" t="s">
        <v>1</v>
      </c>
      <c r="F177" s="336">
        <v>4.2999999999999998</v>
      </c>
      <c r="G177" s="39"/>
      <c r="H177" s="45"/>
    </row>
    <row r="178" s="2" customFormat="1" ht="16.8" customHeight="1">
      <c r="A178" s="39"/>
      <c r="B178" s="45"/>
      <c r="C178" s="335" t="s">
        <v>117</v>
      </c>
      <c r="D178" s="335" t="s">
        <v>201</v>
      </c>
      <c r="E178" s="18" t="s">
        <v>1</v>
      </c>
      <c r="F178" s="336">
        <v>146.40000000000001</v>
      </c>
      <c r="G178" s="39"/>
      <c r="H178" s="45"/>
    </row>
    <row r="179" s="2" customFormat="1" ht="16.8" customHeight="1">
      <c r="A179" s="39"/>
      <c r="B179" s="45"/>
      <c r="C179" s="337" t="s">
        <v>1742</v>
      </c>
      <c r="D179" s="39"/>
      <c r="E179" s="39"/>
      <c r="F179" s="39"/>
      <c r="G179" s="39"/>
      <c r="H179" s="45"/>
    </row>
    <row r="180" s="2" customFormat="1" ht="16.8" customHeight="1">
      <c r="A180" s="39"/>
      <c r="B180" s="45"/>
      <c r="C180" s="335" t="s">
        <v>1537</v>
      </c>
      <c r="D180" s="335" t="s">
        <v>1538</v>
      </c>
      <c r="E180" s="18" t="s">
        <v>88</v>
      </c>
      <c r="F180" s="336">
        <v>146.40000000000001</v>
      </c>
      <c r="G180" s="39"/>
      <c r="H180" s="45"/>
    </row>
    <row r="181" s="2" customFormat="1" ht="16.8" customHeight="1">
      <c r="A181" s="39"/>
      <c r="B181" s="45"/>
      <c r="C181" s="335" t="s">
        <v>533</v>
      </c>
      <c r="D181" s="335" t="s">
        <v>534</v>
      </c>
      <c r="E181" s="18" t="s">
        <v>88</v>
      </c>
      <c r="F181" s="336">
        <v>84.221999999999994</v>
      </c>
      <c r="G181" s="39"/>
      <c r="H181" s="45"/>
    </row>
    <row r="182" s="2" customFormat="1" ht="16.8" customHeight="1">
      <c r="A182" s="39"/>
      <c r="B182" s="45"/>
      <c r="C182" s="335" t="s">
        <v>1511</v>
      </c>
      <c r="D182" s="335" t="s">
        <v>1512</v>
      </c>
      <c r="E182" s="18" t="s">
        <v>88</v>
      </c>
      <c r="F182" s="336">
        <v>146.40000000000001</v>
      </c>
      <c r="G182" s="39"/>
      <c r="H182" s="45"/>
    </row>
    <row r="183" s="2" customFormat="1" ht="16.8" customHeight="1">
      <c r="A183" s="39"/>
      <c r="B183" s="45"/>
      <c r="C183" s="335" t="s">
        <v>1516</v>
      </c>
      <c r="D183" s="335" t="s">
        <v>1517</v>
      </c>
      <c r="E183" s="18" t="s">
        <v>88</v>
      </c>
      <c r="F183" s="336">
        <v>146.40000000000001</v>
      </c>
      <c r="G183" s="39"/>
      <c r="H183" s="45"/>
    </row>
    <row r="184" s="2" customFormat="1" ht="16.8" customHeight="1">
      <c r="A184" s="39"/>
      <c r="B184" s="45"/>
      <c r="C184" s="335" t="s">
        <v>1521</v>
      </c>
      <c r="D184" s="335" t="s">
        <v>1522</v>
      </c>
      <c r="E184" s="18" t="s">
        <v>88</v>
      </c>
      <c r="F184" s="336">
        <v>146.40000000000001</v>
      </c>
      <c r="G184" s="39"/>
      <c r="H184" s="45"/>
    </row>
    <row r="185" s="2" customFormat="1" ht="16.8" customHeight="1">
      <c r="A185" s="39"/>
      <c r="B185" s="45"/>
      <c r="C185" s="335" t="s">
        <v>1526</v>
      </c>
      <c r="D185" s="335" t="s">
        <v>1527</v>
      </c>
      <c r="E185" s="18" t="s">
        <v>88</v>
      </c>
      <c r="F185" s="336">
        <v>146.40000000000001</v>
      </c>
      <c r="G185" s="39"/>
      <c r="H185" s="45"/>
    </row>
    <row r="186" s="2" customFormat="1" ht="16.8" customHeight="1">
      <c r="A186" s="39"/>
      <c r="B186" s="45"/>
      <c r="C186" s="335" t="s">
        <v>685</v>
      </c>
      <c r="D186" s="335" t="s">
        <v>686</v>
      </c>
      <c r="E186" s="18" t="s">
        <v>88</v>
      </c>
      <c r="F186" s="336">
        <v>280.74000000000001</v>
      </c>
      <c r="G186" s="39"/>
      <c r="H186" s="45"/>
    </row>
    <row r="187" s="2" customFormat="1">
      <c r="A187" s="39"/>
      <c r="B187" s="45"/>
      <c r="C187" s="335" t="s">
        <v>1543</v>
      </c>
      <c r="D187" s="335" t="s">
        <v>1544</v>
      </c>
      <c r="E187" s="18" t="s">
        <v>88</v>
      </c>
      <c r="F187" s="336">
        <v>161.03999999999999</v>
      </c>
      <c r="G187" s="39"/>
      <c r="H187" s="45"/>
    </row>
    <row r="188" s="2" customFormat="1" ht="16.8" customHeight="1">
      <c r="A188" s="39"/>
      <c r="B188" s="45"/>
      <c r="C188" s="331" t="s">
        <v>120</v>
      </c>
      <c r="D188" s="332" t="s">
        <v>121</v>
      </c>
      <c r="E188" s="333" t="s">
        <v>122</v>
      </c>
      <c r="F188" s="334">
        <v>20.16</v>
      </c>
      <c r="G188" s="39"/>
      <c r="H188" s="45"/>
    </row>
    <row r="189" s="2" customFormat="1" ht="16.8" customHeight="1">
      <c r="A189" s="39"/>
      <c r="B189" s="45"/>
      <c r="C189" s="335" t="s">
        <v>1</v>
      </c>
      <c r="D189" s="335" t="s">
        <v>199</v>
      </c>
      <c r="E189" s="18" t="s">
        <v>1</v>
      </c>
      <c r="F189" s="336">
        <v>0</v>
      </c>
      <c r="G189" s="39"/>
      <c r="H189" s="45"/>
    </row>
    <row r="190" s="2" customFormat="1" ht="16.8" customHeight="1">
      <c r="A190" s="39"/>
      <c r="B190" s="45"/>
      <c r="C190" s="335" t="s">
        <v>1</v>
      </c>
      <c r="D190" s="335" t="s">
        <v>200</v>
      </c>
      <c r="E190" s="18" t="s">
        <v>1</v>
      </c>
      <c r="F190" s="336">
        <v>20.16</v>
      </c>
      <c r="G190" s="39"/>
      <c r="H190" s="45"/>
    </row>
    <row r="191" s="2" customFormat="1" ht="16.8" customHeight="1">
      <c r="A191" s="39"/>
      <c r="B191" s="45"/>
      <c r="C191" s="335" t="s">
        <v>120</v>
      </c>
      <c r="D191" s="335" t="s">
        <v>201</v>
      </c>
      <c r="E191" s="18" t="s">
        <v>1</v>
      </c>
      <c r="F191" s="336">
        <v>20.16</v>
      </c>
      <c r="G191" s="39"/>
      <c r="H191" s="45"/>
    </row>
    <row r="192" s="2" customFormat="1" ht="16.8" customHeight="1">
      <c r="A192" s="39"/>
      <c r="B192" s="45"/>
      <c r="C192" s="337" t="s">
        <v>1742</v>
      </c>
      <c r="D192" s="39"/>
      <c r="E192" s="39"/>
      <c r="F192" s="39"/>
      <c r="G192" s="39"/>
      <c r="H192" s="45"/>
    </row>
    <row r="193" s="2" customFormat="1" ht="16.8" customHeight="1">
      <c r="A193" s="39"/>
      <c r="B193" s="45"/>
      <c r="C193" s="335" t="s">
        <v>192</v>
      </c>
      <c r="D193" s="335" t="s">
        <v>193</v>
      </c>
      <c r="E193" s="18" t="s">
        <v>122</v>
      </c>
      <c r="F193" s="336">
        <v>20.16</v>
      </c>
      <c r="G193" s="39"/>
      <c r="H193" s="45"/>
    </row>
    <row r="194" s="2" customFormat="1" ht="16.8" customHeight="1">
      <c r="A194" s="39"/>
      <c r="B194" s="45"/>
      <c r="C194" s="335" t="s">
        <v>202</v>
      </c>
      <c r="D194" s="335" t="s">
        <v>203</v>
      </c>
      <c r="E194" s="18" t="s">
        <v>122</v>
      </c>
      <c r="F194" s="336">
        <v>20.16</v>
      </c>
      <c r="G194" s="39"/>
      <c r="H194" s="45"/>
    </row>
    <row r="195" s="2" customFormat="1" ht="16.8" customHeight="1">
      <c r="A195" s="39"/>
      <c r="B195" s="45"/>
      <c r="C195" s="335" t="s">
        <v>207</v>
      </c>
      <c r="D195" s="335" t="s">
        <v>208</v>
      </c>
      <c r="E195" s="18" t="s">
        <v>122</v>
      </c>
      <c r="F195" s="336">
        <v>7.5599999999999996</v>
      </c>
      <c r="G195" s="39"/>
      <c r="H195" s="45"/>
    </row>
    <row r="196" s="2" customFormat="1" ht="16.8" customHeight="1">
      <c r="A196" s="39"/>
      <c r="B196" s="45"/>
      <c r="C196" s="331" t="s">
        <v>124</v>
      </c>
      <c r="D196" s="332" t="s">
        <v>125</v>
      </c>
      <c r="E196" s="333" t="s">
        <v>88</v>
      </c>
      <c r="F196" s="334">
        <v>773.53899999999999</v>
      </c>
      <c r="G196" s="39"/>
      <c r="H196" s="45"/>
    </row>
    <row r="197" s="2" customFormat="1" ht="16.8" customHeight="1">
      <c r="A197" s="39"/>
      <c r="B197" s="45"/>
      <c r="C197" s="335" t="s">
        <v>1</v>
      </c>
      <c r="D197" s="335" t="s">
        <v>316</v>
      </c>
      <c r="E197" s="18" t="s">
        <v>1</v>
      </c>
      <c r="F197" s="336">
        <v>0</v>
      </c>
      <c r="G197" s="39"/>
      <c r="H197" s="45"/>
    </row>
    <row r="198" s="2" customFormat="1" ht="16.8" customHeight="1">
      <c r="A198" s="39"/>
      <c r="B198" s="45"/>
      <c r="C198" s="335" t="s">
        <v>1</v>
      </c>
      <c r="D198" s="335" t="s">
        <v>359</v>
      </c>
      <c r="E198" s="18" t="s">
        <v>1</v>
      </c>
      <c r="F198" s="336">
        <v>36.290999999999997</v>
      </c>
      <c r="G198" s="39"/>
      <c r="H198" s="45"/>
    </row>
    <row r="199" s="2" customFormat="1" ht="16.8" customHeight="1">
      <c r="A199" s="39"/>
      <c r="B199" s="45"/>
      <c r="C199" s="335" t="s">
        <v>1</v>
      </c>
      <c r="D199" s="335" t="s">
        <v>360</v>
      </c>
      <c r="E199" s="18" t="s">
        <v>1</v>
      </c>
      <c r="F199" s="336">
        <v>-7.782</v>
      </c>
      <c r="G199" s="39"/>
      <c r="H199" s="45"/>
    </row>
    <row r="200" s="2" customFormat="1" ht="16.8" customHeight="1">
      <c r="A200" s="39"/>
      <c r="B200" s="45"/>
      <c r="C200" s="335" t="s">
        <v>1</v>
      </c>
      <c r="D200" s="335" t="s">
        <v>318</v>
      </c>
      <c r="E200" s="18" t="s">
        <v>1</v>
      </c>
      <c r="F200" s="336">
        <v>0</v>
      </c>
      <c r="G200" s="39"/>
      <c r="H200" s="45"/>
    </row>
    <row r="201" s="2" customFormat="1" ht="16.8" customHeight="1">
      <c r="A201" s="39"/>
      <c r="B201" s="45"/>
      <c r="C201" s="335" t="s">
        <v>1</v>
      </c>
      <c r="D201" s="335" t="s">
        <v>361</v>
      </c>
      <c r="E201" s="18" t="s">
        <v>1</v>
      </c>
      <c r="F201" s="336">
        <v>75.299999999999997</v>
      </c>
      <c r="G201" s="39"/>
      <c r="H201" s="45"/>
    </row>
    <row r="202" s="2" customFormat="1" ht="16.8" customHeight="1">
      <c r="A202" s="39"/>
      <c r="B202" s="45"/>
      <c r="C202" s="335" t="s">
        <v>1</v>
      </c>
      <c r="D202" s="335" t="s">
        <v>362</v>
      </c>
      <c r="E202" s="18" t="s">
        <v>1</v>
      </c>
      <c r="F202" s="336">
        <v>-10.323</v>
      </c>
      <c r="G202" s="39"/>
      <c r="H202" s="45"/>
    </row>
    <row r="203" s="2" customFormat="1" ht="16.8" customHeight="1">
      <c r="A203" s="39"/>
      <c r="B203" s="45"/>
      <c r="C203" s="335" t="s">
        <v>1</v>
      </c>
      <c r="D203" s="335" t="s">
        <v>320</v>
      </c>
      <c r="E203" s="18" t="s">
        <v>1</v>
      </c>
      <c r="F203" s="336">
        <v>0</v>
      </c>
      <c r="G203" s="39"/>
      <c r="H203" s="45"/>
    </row>
    <row r="204" s="2" customFormat="1" ht="16.8" customHeight="1">
      <c r="A204" s="39"/>
      <c r="B204" s="45"/>
      <c r="C204" s="335" t="s">
        <v>1</v>
      </c>
      <c r="D204" s="335" t="s">
        <v>363</v>
      </c>
      <c r="E204" s="18" t="s">
        <v>1</v>
      </c>
      <c r="F204" s="336">
        <v>74.159999999999997</v>
      </c>
      <c r="G204" s="39"/>
      <c r="H204" s="45"/>
    </row>
    <row r="205" s="2" customFormat="1" ht="16.8" customHeight="1">
      <c r="A205" s="39"/>
      <c r="B205" s="45"/>
      <c r="C205" s="335" t="s">
        <v>1</v>
      </c>
      <c r="D205" s="335" t="s">
        <v>364</v>
      </c>
      <c r="E205" s="18" t="s">
        <v>1</v>
      </c>
      <c r="F205" s="336">
        <v>-7.202</v>
      </c>
      <c r="G205" s="39"/>
      <c r="H205" s="45"/>
    </row>
    <row r="206" s="2" customFormat="1" ht="16.8" customHeight="1">
      <c r="A206" s="39"/>
      <c r="B206" s="45"/>
      <c r="C206" s="335" t="s">
        <v>1</v>
      </c>
      <c r="D206" s="335" t="s">
        <v>322</v>
      </c>
      <c r="E206" s="18" t="s">
        <v>1</v>
      </c>
      <c r="F206" s="336">
        <v>0</v>
      </c>
      <c r="G206" s="39"/>
      <c r="H206" s="45"/>
    </row>
    <row r="207" s="2" customFormat="1" ht="16.8" customHeight="1">
      <c r="A207" s="39"/>
      <c r="B207" s="45"/>
      <c r="C207" s="335" t="s">
        <v>1</v>
      </c>
      <c r="D207" s="335" t="s">
        <v>365</v>
      </c>
      <c r="E207" s="18" t="s">
        <v>1</v>
      </c>
      <c r="F207" s="336">
        <v>67.147999999999996</v>
      </c>
      <c r="G207" s="39"/>
      <c r="H207" s="45"/>
    </row>
    <row r="208" s="2" customFormat="1" ht="16.8" customHeight="1">
      <c r="A208" s="39"/>
      <c r="B208" s="45"/>
      <c r="C208" s="335" t="s">
        <v>1</v>
      </c>
      <c r="D208" s="335" t="s">
        <v>366</v>
      </c>
      <c r="E208" s="18" t="s">
        <v>1</v>
      </c>
      <c r="F208" s="336">
        <v>-4.0259999999999998</v>
      </c>
      <c r="G208" s="39"/>
      <c r="H208" s="45"/>
    </row>
    <row r="209" s="2" customFormat="1" ht="16.8" customHeight="1">
      <c r="A209" s="39"/>
      <c r="B209" s="45"/>
      <c r="C209" s="335" t="s">
        <v>1</v>
      </c>
      <c r="D209" s="335" t="s">
        <v>324</v>
      </c>
      <c r="E209" s="18" t="s">
        <v>1</v>
      </c>
      <c r="F209" s="336">
        <v>0</v>
      </c>
      <c r="G209" s="39"/>
      <c r="H209" s="45"/>
    </row>
    <row r="210" s="2" customFormat="1" ht="16.8" customHeight="1">
      <c r="A210" s="39"/>
      <c r="B210" s="45"/>
      <c r="C210" s="335" t="s">
        <v>1</v>
      </c>
      <c r="D210" s="335" t="s">
        <v>367</v>
      </c>
      <c r="E210" s="18" t="s">
        <v>1</v>
      </c>
      <c r="F210" s="336">
        <v>148.715</v>
      </c>
      <c r="G210" s="39"/>
      <c r="H210" s="45"/>
    </row>
    <row r="211" s="2" customFormat="1" ht="16.8" customHeight="1">
      <c r="A211" s="39"/>
      <c r="B211" s="45"/>
      <c r="C211" s="335" t="s">
        <v>1</v>
      </c>
      <c r="D211" s="335" t="s">
        <v>368</v>
      </c>
      <c r="E211" s="18" t="s">
        <v>1</v>
      </c>
      <c r="F211" s="336">
        <v>-27.486999999999998</v>
      </c>
      <c r="G211" s="39"/>
      <c r="H211" s="45"/>
    </row>
    <row r="212" s="2" customFormat="1" ht="16.8" customHeight="1">
      <c r="A212" s="39"/>
      <c r="B212" s="45"/>
      <c r="C212" s="335" t="s">
        <v>1</v>
      </c>
      <c r="D212" s="335" t="s">
        <v>326</v>
      </c>
      <c r="E212" s="18" t="s">
        <v>1</v>
      </c>
      <c r="F212" s="336">
        <v>0</v>
      </c>
      <c r="G212" s="39"/>
      <c r="H212" s="45"/>
    </row>
    <row r="213" s="2" customFormat="1" ht="16.8" customHeight="1">
      <c r="A213" s="39"/>
      <c r="B213" s="45"/>
      <c r="C213" s="335" t="s">
        <v>1</v>
      </c>
      <c r="D213" s="335" t="s">
        <v>369</v>
      </c>
      <c r="E213" s="18" t="s">
        <v>1</v>
      </c>
      <c r="F213" s="336">
        <v>52.298000000000002</v>
      </c>
      <c r="G213" s="39"/>
      <c r="H213" s="45"/>
    </row>
    <row r="214" s="2" customFormat="1" ht="16.8" customHeight="1">
      <c r="A214" s="39"/>
      <c r="B214" s="45"/>
      <c r="C214" s="335" t="s">
        <v>1</v>
      </c>
      <c r="D214" s="335" t="s">
        <v>370</v>
      </c>
      <c r="E214" s="18" t="s">
        <v>1</v>
      </c>
      <c r="F214" s="336">
        <v>-4.923</v>
      </c>
      <c r="G214" s="39"/>
      <c r="H214" s="45"/>
    </row>
    <row r="215" s="2" customFormat="1" ht="16.8" customHeight="1">
      <c r="A215" s="39"/>
      <c r="B215" s="45"/>
      <c r="C215" s="335" t="s">
        <v>1</v>
      </c>
      <c r="D215" s="335" t="s">
        <v>328</v>
      </c>
      <c r="E215" s="18" t="s">
        <v>1</v>
      </c>
      <c r="F215" s="336">
        <v>0</v>
      </c>
      <c r="G215" s="39"/>
      <c r="H215" s="45"/>
    </row>
    <row r="216" s="2" customFormat="1" ht="16.8" customHeight="1">
      <c r="A216" s="39"/>
      <c r="B216" s="45"/>
      <c r="C216" s="335" t="s">
        <v>1</v>
      </c>
      <c r="D216" s="335" t="s">
        <v>371</v>
      </c>
      <c r="E216" s="18" t="s">
        <v>1</v>
      </c>
      <c r="F216" s="336">
        <v>49.311</v>
      </c>
      <c r="G216" s="39"/>
      <c r="H216" s="45"/>
    </row>
    <row r="217" s="2" customFormat="1" ht="16.8" customHeight="1">
      <c r="A217" s="39"/>
      <c r="B217" s="45"/>
      <c r="C217" s="335" t="s">
        <v>1</v>
      </c>
      <c r="D217" s="335" t="s">
        <v>372</v>
      </c>
      <c r="E217" s="18" t="s">
        <v>1</v>
      </c>
      <c r="F217" s="336">
        <v>-5.54</v>
      </c>
      <c r="G217" s="39"/>
      <c r="H217" s="45"/>
    </row>
    <row r="218" s="2" customFormat="1" ht="16.8" customHeight="1">
      <c r="A218" s="39"/>
      <c r="B218" s="45"/>
      <c r="C218" s="335" t="s">
        <v>1</v>
      </c>
      <c r="D218" s="335" t="s">
        <v>330</v>
      </c>
      <c r="E218" s="18" t="s">
        <v>1</v>
      </c>
      <c r="F218" s="336">
        <v>0</v>
      </c>
      <c r="G218" s="39"/>
      <c r="H218" s="45"/>
    </row>
    <row r="219" s="2" customFormat="1" ht="16.8" customHeight="1">
      <c r="A219" s="39"/>
      <c r="B219" s="45"/>
      <c r="C219" s="335" t="s">
        <v>1</v>
      </c>
      <c r="D219" s="335" t="s">
        <v>373</v>
      </c>
      <c r="E219" s="18" t="s">
        <v>1</v>
      </c>
      <c r="F219" s="336">
        <v>63.637999999999998</v>
      </c>
      <c r="G219" s="39"/>
      <c r="H219" s="45"/>
    </row>
    <row r="220" s="2" customFormat="1" ht="16.8" customHeight="1">
      <c r="A220" s="39"/>
      <c r="B220" s="45"/>
      <c r="C220" s="335" t="s">
        <v>1</v>
      </c>
      <c r="D220" s="335" t="s">
        <v>374</v>
      </c>
      <c r="E220" s="18" t="s">
        <v>1</v>
      </c>
      <c r="F220" s="336">
        <v>-4.726</v>
      </c>
      <c r="G220" s="39"/>
      <c r="H220" s="45"/>
    </row>
    <row r="221" s="2" customFormat="1" ht="16.8" customHeight="1">
      <c r="A221" s="39"/>
      <c r="B221" s="45"/>
      <c r="C221" s="335" t="s">
        <v>1</v>
      </c>
      <c r="D221" s="335" t="s">
        <v>332</v>
      </c>
      <c r="E221" s="18" t="s">
        <v>1</v>
      </c>
      <c r="F221" s="336">
        <v>0</v>
      </c>
      <c r="G221" s="39"/>
      <c r="H221" s="45"/>
    </row>
    <row r="222" s="2" customFormat="1" ht="16.8" customHeight="1">
      <c r="A222" s="39"/>
      <c r="B222" s="45"/>
      <c r="C222" s="335" t="s">
        <v>1</v>
      </c>
      <c r="D222" s="335" t="s">
        <v>375</v>
      </c>
      <c r="E222" s="18" t="s">
        <v>1</v>
      </c>
      <c r="F222" s="336">
        <v>60.009999999999998</v>
      </c>
      <c r="G222" s="39"/>
      <c r="H222" s="45"/>
    </row>
    <row r="223" s="2" customFormat="1" ht="16.8" customHeight="1">
      <c r="A223" s="39"/>
      <c r="B223" s="45"/>
      <c r="C223" s="335" t="s">
        <v>1</v>
      </c>
      <c r="D223" s="335" t="s">
        <v>376</v>
      </c>
      <c r="E223" s="18" t="s">
        <v>1</v>
      </c>
      <c r="F223" s="336">
        <v>-9.3450000000000006</v>
      </c>
      <c r="G223" s="39"/>
      <c r="H223" s="45"/>
    </row>
    <row r="224" s="2" customFormat="1" ht="16.8" customHeight="1">
      <c r="A224" s="39"/>
      <c r="B224" s="45"/>
      <c r="C224" s="335" t="s">
        <v>1</v>
      </c>
      <c r="D224" s="335" t="s">
        <v>334</v>
      </c>
      <c r="E224" s="18" t="s">
        <v>1</v>
      </c>
      <c r="F224" s="336">
        <v>0</v>
      </c>
      <c r="G224" s="39"/>
      <c r="H224" s="45"/>
    </row>
    <row r="225" s="2" customFormat="1" ht="16.8" customHeight="1">
      <c r="A225" s="39"/>
      <c r="B225" s="45"/>
      <c r="C225" s="335" t="s">
        <v>1</v>
      </c>
      <c r="D225" s="335" t="s">
        <v>377</v>
      </c>
      <c r="E225" s="18" t="s">
        <v>1</v>
      </c>
      <c r="F225" s="336">
        <v>83.501999999999995</v>
      </c>
      <c r="G225" s="39"/>
      <c r="H225" s="45"/>
    </row>
    <row r="226" s="2" customFormat="1" ht="16.8" customHeight="1">
      <c r="A226" s="39"/>
      <c r="B226" s="45"/>
      <c r="C226" s="335" t="s">
        <v>1</v>
      </c>
      <c r="D226" s="335" t="s">
        <v>378</v>
      </c>
      <c r="E226" s="18" t="s">
        <v>1</v>
      </c>
      <c r="F226" s="336">
        <v>-11.026</v>
      </c>
      <c r="G226" s="39"/>
      <c r="H226" s="45"/>
    </row>
    <row r="227" s="2" customFormat="1" ht="16.8" customHeight="1">
      <c r="A227" s="39"/>
      <c r="B227" s="45"/>
      <c r="C227" s="335" t="s">
        <v>1</v>
      </c>
      <c r="D227" s="335" t="s">
        <v>336</v>
      </c>
      <c r="E227" s="18" t="s">
        <v>1</v>
      </c>
      <c r="F227" s="336">
        <v>0</v>
      </c>
      <c r="G227" s="39"/>
      <c r="H227" s="45"/>
    </row>
    <row r="228" s="2" customFormat="1" ht="16.8" customHeight="1">
      <c r="A228" s="39"/>
      <c r="B228" s="45"/>
      <c r="C228" s="335" t="s">
        <v>1</v>
      </c>
      <c r="D228" s="335" t="s">
        <v>379</v>
      </c>
      <c r="E228" s="18" t="s">
        <v>1</v>
      </c>
      <c r="F228" s="336">
        <v>49.149000000000001</v>
      </c>
      <c r="G228" s="39"/>
      <c r="H228" s="45"/>
    </row>
    <row r="229" s="2" customFormat="1" ht="16.8" customHeight="1">
      <c r="A229" s="39"/>
      <c r="B229" s="45"/>
      <c r="C229" s="335" t="s">
        <v>1</v>
      </c>
      <c r="D229" s="335" t="s">
        <v>374</v>
      </c>
      <c r="E229" s="18" t="s">
        <v>1</v>
      </c>
      <c r="F229" s="336">
        <v>-4.726</v>
      </c>
      <c r="G229" s="39"/>
      <c r="H229" s="45"/>
    </row>
    <row r="230" s="2" customFormat="1" ht="16.8" customHeight="1">
      <c r="A230" s="39"/>
      <c r="B230" s="45"/>
      <c r="C230" s="335" t="s">
        <v>1</v>
      </c>
      <c r="D230" s="335" t="s">
        <v>338</v>
      </c>
      <c r="E230" s="18" t="s">
        <v>1</v>
      </c>
      <c r="F230" s="336">
        <v>0</v>
      </c>
      <c r="G230" s="39"/>
      <c r="H230" s="45"/>
    </row>
    <row r="231" s="2" customFormat="1" ht="16.8" customHeight="1">
      <c r="A231" s="39"/>
      <c r="B231" s="45"/>
      <c r="C231" s="335" t="s">
        <v>1</v>
      </c>
      <c r="D231" s="335" t="s">
        <v>380</v>
      </c>
      <c r="E231" s="18" t="s">
        <v>1</v>
      </c>
      <c r="F231" s="336">
        <v>45.729999999999997</v>
      </c>
      <c r="G231" s="39"/>
      <c r="H231" s="45"/>
    </row>
    <row r="232" s="2" customFormat="1" ht="16.8" customHeight="1">
      <c r="A232" s="39"/>
      <c r="B232" s="45"/>
      <c r="C232" s="335" t="s">
        <v>1</v>
      </c>
      <c r="D232" s="335" t="s">
        <v>374</v>
      </c>
      <c r="E232" s="18" t="s">
        <v>1</v>
      </c>
      <c r="F232" s="336">
        <v>-4.726</v>
      </c>
      <c r="G232" s="39"/>
      <c r="H232" s="45"/>
    </row>
    <row r="233" s="2" customFormat="1" ht="16.8" customHeight="1">
      <c r="A233" s="39"/>
      <c r="B233" s="45"/>
      <c r="C233" s="335" t="s">
        <v>1</v>
      </c>
      <c r="D233" s="335" t="s">
        <v>340</v>
      </c>
      <c r="E233" s="18" t="s">
        <v>1</v>
      </c>
      <c r="F233" s="336">
        <v>0</v>
      </c>
      <c r="G233" s="39"/>
      <c r="H233" s="45"/>
    </row>
    <row r="234" s="2" customFormat="1" ht="16.8" customHeight="1">
      <c r="A234" s="39"/>
      <c r="B234" s="45"/>
      <c r="C234" s="335" t="s">
        <v>1</v>
      </c>
      <c r="D234" s="335" t="s">
        <v>381</v>
      </c>
      <c r="E234" s="18" t="s">
        <v>1</v>
      </c>
      <c r="F234" s="336">
        <v>45.466999999999999</v>
      </c>
      <c r="G234" s="39"/>
      <c r="H234" s="45"/>
    </row>
    <row r="235" s="2" customFormat="1" ht="16.8" customHeight="1">
      <c r="A235" s="39"/>
      <c r="B235" s="45"/>
      <c r="C235" s="335" t="s">
        <v>1</v>
      </c>
      <c r="D235" s="335" t="s">
        <v>382</v>
      </c>
      <c r="E235" s="18" t="s">
        <v>1</v>
      </c>
      <c r="F235" s="336">
        <v>-6.3019999999999996</v>
      </c>
      <c r="G235" s="39"/>
      <c r="H235" s="45"/>
    </row>
    <row r="236" s="2" customFormat="1" ht="16.8" customHeight="1">
      <c r="A236" s="39"/>
      <c r="B236" s="45"/>
      <c r="C236" s="335" t="s">
        <v>1</v>
      </c>
      <c r="D236" s="335" t="s">
        <v>342</v>
      </c>
      <c r="E236" s="18" t="s">
        <v>1</v>
      </c>
      <c r="F236" s="336">
        <v>0</v>
      </c>
      <c r="G236" s="39"/>
      <c r="H236" s="45"/>
    </row>
    <row r="237" s="2" customFormat="1" ht="16.8" customHeight="1">
      <c r="A237" s="39"/>
      <c r="B237" s="45"/>
      <c r="C237" s="335" t="s">
        <v>1</v>
      </c>
      <c r="D237" s="335" t="s">
        <v>383</v>
      </c>
      <c r="E237" s="18" t="s">
        <v>1</v>
      </c>
      <c r="F237" s="336">
        <v>10.521000000000001</v>
      </c>
      <c r="G237" s="39"/>
      <c r="H237" s="45"/>
    </row>
    <row r="238" s="2" customFormat="1" ht="16.8" customHeight="1">
      <c r="A238" s="39"/>
      <c r="B238" s="45"/>
      <c r="C238" s="335" t="s">
        <v>1</v>
      </c>
      <c r="D238" s="335" t="s">
        <v>384</v>
      </c>
      <c r="E238" s="18" t="s">
        <v>1</v>
      </c>
      <c r="F238" s="336">
        <v>-0.23999999999999999</v>
      </c>
      <c r="G238" s="39"/>
      <c r="H238" s="45"/>
    </row>
    <row r="239" s="2" customFormat="1" ht="16.8" customHeight="1">
      <c r="A239" s="39"/>
      <c r="B239" s="45"/>
      <c r="C239" s="335" t="s">
        <v>1</v>
      </c>
      <c r="D239" s="335" t="s">
        <v>344</v>
      </c>
      <c r="E239" s="18" t="s">
        <v>1</v>
      </c>
      <c r="F239" s="336">
        <v>0</v>
      </c>
      <c r="G239" s="39"/>
      <c r="H239" s="45"/>
    </row>
    <row r="240" s="2" customFormat="1" ht="16.8" customHeight="1">
      <c r="A240" s="39"/>
      <c r="B240" s="45"/>
      <c r="C240" s="335" t="s">
        <v>1</v>
      </c>
      <c r="D240" s="335" t="s">
        <v>385</v>
      </c>
      <c r="E240" s="18" t="s">
        <v>1</v>
      </c>
      <c r="F240" s="336">
        <v>22.532</v>
      </c>
      <c r="G240" s="39"/>
      <c r="H240" s="45"/>
    </row>
    <row r="241" s="2" customFormat="1" ht="16.8" customHeight="1">
      <c r="A241" s="39"/>
      <c r="B241" s="45"/>
      <c r="C241" s="335" t="s">
        <v>1</v>
      </c>
      <c r="D241" s="335" t="s">
        <v>386</v>
      </c>
      <c r="E241" s="18" t="s">
        <v>1</v>
      </c>
      <c r="F241" s="336">
        <v>-1.859</v>
      </c>
      <c r="G241" s="39"/>
      <c r="H241" s="45"/>
    </row>
    <row r="242" s="2" customFormat="1" ht="16.8" customHeight="1">
      <c r="A242" s="39"/>
      <c r="B242" s="45"/>
      <c r="C242" s="335" t="s">
        <v>124</v>
      </c>
      <c r="D242" s="335" t="s">
        <v>201</v>
      </c>
      <c r="E242" s="18" t="s">
        <v>1</v>
      </c>
      <c r="F242" s="336">
        <v>773.53899999999999</v>
      </c>
      <c r="G242" s="39"/>
      <c r="H242" s="45"/>
    </row>
    <row r="243" s="2" customFormat="1" ht="16.8" customHeight="1">
      <c r="A243" s="39"/>
      <c r="B243" s="45"/>
      <c r="C243" s="337" t="s">
        <v>1742</v>
      </c>
      <c r="D243" s="39"/>
      <c r="E243" s="39"/>
      <c r="F243" s="39"/>
      <c r="G243" s="39"/>
      <c r="H243" s="45"/>
    </row>
    <row r="244" s="2" customFormat="1" ht="16.8" customHeight="1">
      <c r="A244" s="39"/>
      <c r="B244" s="45"/>
      <c r="C244" s="335" t="s">
        <v>355</v>
      </c>
      <c r="D244" s="335" t="s">
        <v>356</v>
      </c>
      <c r="E244" s="18" t="s">
        <v>88</v>
      </c>
      <c r="F244" s="336">
        <v>773.53899999999999</v>
      </c>
      <c r="G244" s="39"/>
      <c r="H244" s="45"/>
    </row>
    <row r="245" s="2" customFormat="1" ht="16.8" customHeight="1">
      <c r="A245" s="39"/>
      <c r="B245" s="45"/>
      <c r="C245" s="335" t="s">
        <v>351</v>
      </c>
      <c r="D245" s="335" t="s">
        <v>352</v>
      </c>
      <c r="E245" s="18" t="s">
        <v>88</v>
      </c>
      <c r="F245" s="336">
        <v>773.53899999999999</v>
      </c>
      <c r="G245" s="39"/>
      <c r="H245" s="45"/>
    </row>
    <row r="246" s="2" customFormat="1" ht="16.8" customHeight="1">
      <c r="A246" s="39"/>
      <c r="B246" s="45"/>
      <c r="C246" s="335" t="s">
        <v>1719</v>
      </c>
      <c r="D246" s="335" t="s">
        <v>1720</v>
      </c>
      <c r="E246" s="18" t="s">
        <v>88</v>
      </c>
      <c r="F246" s="336">
        <v>1076.3389999999999</v>
      </c>
      <c r="G246" s="39"/>
      <c r="H246" s="45"/>
    </row>
    <row r="247" s="2" customFormat="1" ht="16.8" customHeight="1">
      <c r="A247" s="39"/>
      <c r="B247" s="45"/>
      <c r="C247" s="335" t="s">
        <v>1724</v>
      </c>
      <c r="D247" s="335" t="s">
        <v>1725</v>
      </c>
      <c r="E247" s="18" t="s">
        <v>88</v>
      </c>
      <c r="F247" s="336">
        <v>1076.3389999999999</v>
      </c>
      <c r="G247" s="39"/>
      <c r="H247" s="45"/>
    </row>
    <row r="248" s="2" customFormat="1">
      <c r="A248" s="39"/>
      <c r="B248" s="45"/>
      <c r="C248" s="335" t="s">
        <v>1729</v>
      </c>
      <c r="D248" s="335" t="s">
        <v>1730</v>
      </c>
      <c r="E248" s="18" t="s">
        <v>88</v>
      </c>
      <c r="F248" s="336">
        <v>1076.3389999999999</v>
      </c>
      <c r="G248" s="39"/>
      <c r="H248" s="45"/>
    </row>
    <row r="249" s="2" customFormat="1" ht="16.8" customHeight="1">
      <c r="A249" s="39"/>
      <c r="B249" s="45"/>
      <c r="C249" s="331" t="s">
        <v>127</v>
      </c>
      <c r="D249" s="332" t="s">
        <v>128</v>
      </c>
      <c r="E249" s="333" t="s">
        <v>88</v>
      </c>
      <c r="F249" s="334">
        <v>302.80000000000001</v>
      </c>
      <c r="G249" s="39"/>
      <c r="H249" s="45"/>
    </row>
    <row r="250" s="2" customFormat="1" ht="16.8" customHeight="1">
      <c r="A250" s="39"/>
      <c r="B250" s="45"/>
      <c r="C250" s="335" t="s">
        <v>1</v>
      </c>
      <c r="D250" s="335" t="s">
        <v>316</v>
      </c>
      <c r="E250" s="18" t="s">
        <v>1</v>
      </c>
      <c r="F250" s="336">
        <v>0</v>
      </c>
      <c r="G250" s="39"/>
      <c r="H250" s="45"/>
    </row>
    <row r="251" s="2" customFormat="1" ht="16.8" customHeight="1">
      <c r="A251" s="39"/>
      <c r="B251" s="45"/>
      <c r="C251" s="335" t="s">
        <v>1</v>
      </c>
      <c r="D251" s="335" t="s">
        <v>317</v>
      </c>
      <c r="E251" s="18" t="s">
        <v>1</v>
      </c>
      <c r="F251" s="336">
        <v>11.5</v>
      </c>
      <c r="G251" s="39"/>
      <c r="H251" s="45"/>
    </row>
    <row r="252" s="2" customFormat="1" ht="16.8" customHeight="1">
      <c r="A252" s="39"/>
      <c r="B252" s="45"/>
      <c r="C252" s="335" t="s">
        <v>1</v>
      </c>
      <c r="D252" s="335" t="s">
        <v>318</v>
      </c>
      <c r="E252" s="18" t="s">
        <v>1</v>
      </c>
      <c r="F252" s="336">
        <v>0</v>
      </c>
      <c r="G252" s="39"/>
      <c r="H252" s="45"/>
    </row>
    <row r="253" s="2" customFormat="1" ht="16.8" customHeight="1">
      <c r="A253" s="39"/>
      <c r="B253" s="45"/>
      <c r="C253" s="335" t="s">
        <v>1</v>
      </c>
      <c r="D253" s="335" t="s">
        <v>319</v>
      </c>
      <c r="E253" s="18" t="s">
        <v>1</v>
      </c>
      <c r="F253" s="336">
        <v>36.100000000000001</v>
      </c>
      <c r="G253" s="39"/>
      <c r="H253" s="45"/>
    </row>
    <row r="254" s="2" customFormat="1" ht="16.8" customHeight="1">
      <c r="A254" s="39"/>
      <c r="B254" s="45"/>
      <c r="C254" s="335" t="s">
        <v>1</v>
      </c>
      <c r="D254" s="335" t="s">
        <v>320</v>
      </c>
      <c r="E254" s="18" t="s">
        <v>1</v>
      </c>
      <c r="F254" s="336">
        <v>0</v>
      </c>
      <c r="G254" s="39"/>
      <c r="H254" s="45"/>
    </row>
    <row r="255" s="2" customFormat="1" ht="16.8" customHeight="1">
      <c r="A255" s="39"/>
      <c r="B255" s="45"/>
      <c r="C255" s="335" t="s">
        <v>1</v>
      </c>
      <c r="D255" s="335" t="s">
        <v>321</v>
      </c>
      <c r="E255" s="18" t="s">
        <v>1</v>
      </c>
      <c r="F255" s="336">
        <v>21.300000000000001</v>
      </c>
      <c r="G255" s="39"/>
      <c r="H255" s="45"/>
    </row>
    <row r="256" s="2" customFormat="1" ht="16.8" customHeight="1">
      <c r="A256" s="39"/>
      <c r="B256" s="45"/>
      <c r="C256" s="335" t="s">
        <v>1</v>
      </c>
      <c r="D256" s="335" t="s">
        <v>322</v>
      </c>
      <c r="E256" s="18" t="s">
        <v>1</v>
      </c>
      <c r="F256" s="336">
        <v>0</v>
      </c>
      <c r="G256" s="39"/>
      <c r="H256" s="45"/>
    </row>
    <row r="257" s="2" customFormat="1" ht="16.8" customHeight="1">
      <c r="A257" s="39"/>
      <c r="B257" s="45"/>
      <c r="C257" s="335" t="s">
        <v>1</v>
      </c>
      <c r="D257" s="335" t="s">
        <v>323</v>
      </c>
      <c r="E257" s="18" t="s">
        <v>1</v>
      </c>
      <c r="F257" s="336">
        <v>11.300000000000001</v>
      </c>
      <c r="G257" s="39"/>
      <c r="H257" s="45"/>
    </row>
    <row r="258" s="2" customFormat="1" ht="16.8" customHeight="1">
      <c r="A258" s="39"/>
      <c r="B258" s="45"/>
      <c r="C258" s="335" t="s">
        <v>1</v>
      </c>
      <c r="D258" s="335" t="s">
        <v>324</v>
      </c>
      <c r="E258" s="18" t="s">
        <v>1</v>
      </c>
      <c r="F258" s="336">
        <v>0</v>
      </c>
      <c r="G258" s="39"/>
      <c r="H258" s="45"/>
    </row>
    <row r="259" s="2" customFormat="1" ht="16.8" customHeight="1">
      <c r="A259" s="39"/>
      <c r="B259" s="45"/>
      <c r="C259" s="335" t="s">
        <v>1</v>
      </c>
      <c r="D259" s="335" t="s">
        <v>325</v>
      </c>
      <c r="E259" s="18" t="s">
        <v>1</v>
      </c>
      <c r="F259" s="336">
        <v>56.299999999999997</v>
      </c>
      <c r="G259" s="39"/>
      <c r="H259" s="45"/>
    </row>
    <row r="260" s="2" customFormat="1" ht="16.8" customHeight="1">
      <c r="A260" s="39"/>
      <c r="B260" s="45"/>
      <c r="C260" s="335" t="s">
        <v>1</v>
      </c>
      <c r="D260" s="335" t="s">
        <v>326</v>
      </c>
      <c r="E260" s="18" t="s">
        <v>1</v>
      </c>
      <c r="F260" s="336">
        <v>0</v>
      </c>
      <c r="G260" s="39"/>
      <c r="H260" s="45"/>
    </row>
    <row r="261" s="2" customFormat="1" ht="16.8" customHeight="1">
      <c r="A261" s="39"/>
      <c r="B261" s="45"/>
      <c r="C261" s="335" t="s">
        <v>1</v>
      </c>
      <c r="D261" s="335" t="s">
        <v>327</v>
      </c>
      <c r="E261" s="18" t="s">
        <v>1</v>
      </c>
      <c r="F261" s="336">
        <v>11.9</v>
      </c>
      <c r="G261" s="39"/>
      <c r="H261" s="45"/>
    </row>
    <row r="262" s="2" customFormat="1" ht="16.8" customHeight="1">
      <c r="A262" s="39"/>
      <c r="B262" s="45"/>
      <c r="C262" s="335" t="s">
        <v>1</v>
      </c>
      <c r="D262" s="335" t="s">
        <v>328</v>
      </c>
      <c r="E262" s="18" t="s">
        <v>1</v>
      </c>
      <c r="F262" s="336">
        <v>0</v>
      </c>
      <c r="G262" s="39"/>
      <c r="H262" s="45"/>
    </row>
    <row r="263" s="2" customFormat="1" ht="16.8" customHeight="1">
      <c r="A263" s="39"/>
      <c r="B263" s="45"/>
      <c r="C263" s="335" t="s">
        <v>1</v>
      </c>
      <c r="D263" s="335" t="s">
        <v>329</v>
      </c>
      <c r="E263" s="18" t="s">
        <v>1</v>
      </c>
      <c r="F263" s="336">
        <v>12.300000000000001</v>
      </c>
      <c r="G263" s="39"/>
      <c r="H263" s="45"/>
    </row>
    <row r="264" s="2" customFormat="1" ht="16.8" customHeight="1">
      <c r="A264" s="39"/>
      <c r="B264" s="45"/>
      <c r="C264" s="335" t="s">
        <v>1</v>
      </c>
      <c r="D264" s="335" t="s">
        <v>330</v>
      </c>
      <c r="E264" s="18" t="s">
        <v>1</v>
      </c>
      <c r="F264" s="336">
        <v>0</v>
      </c>
      <c r="G264" s="39"/>
      <c r="H264" s="45"/>
    </row>
    <row r="265" s="2" customFormat="1" ht="16.8" customHeight="1">
      <c r="A265" s="39"/>
      <c r="B265" s="45"/>
      <c r="C265" s="335" t="s">
        <v>1</v>
      </c>
      <c r="D265" s="335" t="s">
        <v>331</v>
      </c>
      <c r="E265" s="18" t="s">
        <v>1</v>
      </c>
      <c r="F265" s="336">
        <v>18.199999999999999</v>
      </c>
      <c r="G265" s="39"/>
      <c r="H265" s="45"/>
    </row>
    <row r="266" s="2" customFormat="1" ht="16.8" customHeight="1">
      <c r="A266" s="39"/>
      <c r="B266" s="45"/>
      <c r="C266" s="335" t="s">
        <v>1</v>
      </c>
      <c r="D266" s="335" t="s">
        <v>332</v>
      </c>
      <c r="E266" s="18" t="s">
        <v>1</v>
      </c>
      <c r="F266" s="336">
        <v>0</v>
      </c>
      <c r="G266" s="39"/>
      <c r="H266" s="45"/>
    </row>
    <row r="267" s="2" customFormat="1" ht="16.8" customHeight="1">
      <c r="A267" s="39"/>
      <c r="B267" s="45"/>
      <c r="C267" s="335" t="s">
        <v>1</v>
      </c>
      <c r="D267" s="335" t="s">
        <v>333</v>
      </c>
      <c r="E267" s="18" t="s">
        <v>1</v>
      </c>
      <c r="F267" s="336">
        <v>12.4</v>
      </c>
      <c r="G267" s="39"/>
      <c r="H267" s="45"/>
    </row>
    <row r="268" s="2" customFormat="1" ht="16.8" customHeight="1">
      <c r="A268" s="39"/>
      <c r="B268" s="45"/>
      <c r="C268" s="335" t="s">
        <v>1</v>
      </c>
      <c r="D268" s="335" t="s">
        <v>334</v>
      </c>
      <c r="E268" s="18" t="s">
        <v>1</v>
      </c>
      <c r="F268" s="336">
        <v>0</v>
      </c>
      <c r="G268" s="39"/>
      <c r="H268" s="45"/>
    </row>
    <row r="269" s="2" customFormat="1" ht="16.8" customHeight="1">
      <c r="A269" s="39"/>
      <c r="B269" s="45"/>
      <c r="C269" s="335" t="s">
        <v>1</v>
      </c>
      <c r="D269" s="335" t="s">
        <v>335</v>
      </c>
      <c r="E269" s="18" t="s">
        <v>1</v>
      </c>
      <c r="F269" s="336">
        <v>52.600000000000001</v>
      </c>
      <c r="G269" s="39"/>
      <c r="H269" s="45"/>
    </row>
    <row r="270" s="2" customFormat="1" ht="16.8" customHeight="1">
      <c r="A270" s="39"/>
      <c r="B270" s="45"/>
      <c r="C270" s="335" t="s">
        <v>1</v>
      </c>
      <c r="D270" s="335" t="s">
        <v>336</v>
      </c>
      <c r="E270" s="18" t="s">
        <v>1</v>
      </c>
      <c r="F270" s="336">
        <v>0</v>
      </c>
      <c r="G270" s="39"/>
      <c r="H270" s="45"/>
    </row>
    <row r="271" s="2" customFormat="1" ht="16.8" customHeight="1">
      <c r="A271" s="39"/>
      <c r="B271" s="45"/>
      <c r="C271" s="335" t="s">
        <v>1</v>
      </c>
      <c r="D271" s="335" t="s">
        <v>337</v>
      </c>
      <c r="E271" s="18" t="s">
        <v>1</v>
      </c>
      <c r="F271" s="336">
        <v>14.800000000000001</v>
      </c>
      <c r="G271" s="39"/>
      <c r="H271" s="45"/>
    </row>
    <row r="272" s="2" customFormat="1" ht="16.8" customHeight="1">
      <c r="A272" s="39"/>
      <c r="B272" s="45"/>
      <c r="C272" s="335" t="s">
        <v>1</v>
      </c>
      <c r="D272" s="335" t="s">
        <v>338</v>
      </c>
      <c r="E272" s="18" t="s">
        <v>1</v>
      </c>
      <c r="F272" s="336">
        <v>0</v>
      </c>
      <c r="G272" s="39"/>
      <c r="H272" s="45"/>
    </row>
    <row r="273" s="2" customFormat="1" ht="16.8" customHeight="1">
      <c r="A273" s="39"/>
      <c r="B273" s="45"/>
      <c r="C273" s="335" t="s">
        <v>1</v>
      </c>
      <c r="D273" s="335" t="s">
        <v>339</v>
      </c>
      <c r="E273" s="18" t="s">
        <v>1</v>
      </c>
      <c r="F273" s="336">
        <v>17.300000000000001</v>
      </c>
      <c r="G273" s="39"/>
      <c r="H273" s="45"/>
    </row>
    <row r="274" s="2" customFormat="1" ht="16.8" customHeight="1">
      <c r="A274" s="39"/>
      <c r="B274" s="45"/>
      <c r="C274" s="335" t="s">
        <v>1</v>
      </c>
      <c r="D274" s="335" t="s">
        <v>340</v>
      </c>
      <c r="E274" s="18" t="s">
        <v>1</v>
      </c>
      <c r="F274" s="336">
        <v>0</v>
      </c>
      <c r="G274" s="39"/>
      <c r="H274" s="45"/>
    </row>
    <row r="275" s="2" customFormat="1" ht="16.8" customHeight="1">
      <c r="A275" s="39"/>
      <c r="B275" s="45"/>
      <c r="C275" s="335" t="s">
        <v>1</v>
      </c>
      <c r="D275" s="335" t="s">
        <v>341</v>
      </c>
      <c r="E275" s="18" t="s">
        <v>1</v>
      </c>
      <c r="F275" s="336">
        <v>17.199999999999999</v>
      </c>
      <c r="G275" s="39"/>
      <c r="H275" s="45"/>
    </row>
    <row r="276" s="2" customFormat="1" ht="16.8" customHeight="1">
      <c r="A276" s="39"/>
      <c r="B276" s="45"/>
      <c r="C276" s="335" t="s">
        <v>1</v>
      </c>
      <c r="D276" s="335" t="s">
        <v>342</v>
      </c>
      <c r="E276" s="18" t="s">
        <v>1</v>
      </c>
      <c r="F276" s="336">
        <v>0</v>
      </c>
      <c r="G276" s="39"/>
      <c r="H276" s="45"/>
    </row>
    <row r="277" s="2" customFormat="1" ht="16.8" customHeight="1">
      <c r="A277" s="39"/>
      <c r="B277" s="45"/>
      <c r="C277" s="335" t="s">
        <v>1</v>
      </c>
      <c r="D277" s="335" t="s">
        <v>343</v>
      </c>
      <c r="E277" s="18" t="s">
        <v>1</v>
      </c>
      <c r="F277" s="336">
        <v>5.2999999999999998</v>
      </c>
      <c r="G277" s="39"/>
      <c r="H277" s="45"/>
    </row>
    <row r="278" s="2" customFormat="1" ht="16.8" customHeight="1">
      <c r="A278" s="39"/>
      <c r="B278" s="45"/>
      <c r="C278" s="335" t="s">
        <v>1</v>
      </c>
      <c r="D278" s="335" t="s">
        <v>344</v>
      </c>
      <c r="E278" s="18" t="s">
        <v>1</v>
      </c>
      <c r="F278" s="336">
        <v>0</v>
      </c>
      <c r="G278" s="39"/>
      <c r="H278" s="45"/>
    </row>
    <row r="279" s="2" customFormat="1" ht="16.8" customHeight="1">
      <c r="A279" s="39"/>
      <c r="B279" s="45"/>
      <c r="C279" s="335" t="s">
        <v>1</v>
      </c>
      <c r="D279" s="335" t="s">
        <v>345</v>
      </c>
      <c r="E279" s="18" t="s">
        <v>1</v>
      </c>
      <c r="F279" s="336">
        <v>4.2999999999999998</v>
      </c>
      <c r="G279" s="39"/>
      <c r="H279" s="45"/>
    </row>
    <row r="280" s="2" customFormat="1" ht="16.8" customHeight="1">
      <c r="A280" s="39"/>
      <c r="B280" s="45"/>
      <c r="C280" s="335" t="s">
        <v>127</v>
      </c>
      <c r="D280" s="335" t="s">
        <v>201</v>
      </c>
      <c r="E280" s="18" t="s">
        <v>1</v>
      </c>
      <c r="F280" s="336">
        <v>302.80000000000001</v>
      </c>
      <c r="G280" s="39"/>
      <c r="H280" s="45"/>
    </row>
    <row r="281" s="2" customFormat="1" ht="16.8" customHeight="1">
      <c r="A281" s="39"/>
      <c r="B281" s="45"/>
      <c r="C281" s="337" t="s">
        <v>1742</v>
      </c>
      <c r="D281" s="39"/>
      <c r="E281" s="39"/>
      <c r="F281" s="39"/>
      <c r="G281" s="39"/>
      <c r="H281" s="45"/>
    </row>
    <row r="282" s="2" customFormat="1" ht="16.8" customHeight="1">
      <c r="A282" s="39"/>
      <c r="B282" s="45"/>
      <c r="C282" s="335" t="s">
        <v>312</v>
      </c>
      <c r="D282" s="335" t="s">
        <v>313</v>
      </c>
      <c r="E282" s="18" t="s">
        <v>88</v>
      </c>
      <c r="F282" s="336">
        <v>302.80000000000001</v>
      </c>
      <c r="G282" s="39"/>
      <c r="H282" s="45"/>
    </row>
    <row r="283" s="2" customFormat="1" ht="16.8" customHeight="1">
      <c r="A283" s="39"/>
      <c r="B283" s="45"/>
      <c r="C283" s="335" t="s">
        <v>307</v>
      </c>
      <c r="D283" s="335" t="s">
        <v>308</v>
      </c>
      <c r="E283" s="18" t="s">
        <v>88</v>
      </c>
      <c r="F283" s="336">
        <v>302.80000000000001</v>
      </c>
      <c r="G283" s="39"/>
      <c r="H283" s="45"/>
    </row>
    <row r="284" s="2" customFormat="1" ht="16.8" customHeight="1">
      <c r="A284" s="39"/>
      <c r="B284" s="45"/>
      <c r="C284" s="335" t="s">
        <v>347</v>
      </c>
      <c r="D284" s="335" t="s">
        <v>348</v>
      </c>
      <c r="E284" s="18" t="s">
        <v>88</v>
      </c>
      <c r="F284" s="336">
        <v>302.80000000000001</v>
      </c>
      <c r="G284" s="39"/>
      <c r="H284" s="45"/>
    </row>
    <row r="285" s="2" customFormat="1" ht="16.8" customHeight="1">
      <c r="A285" s="39"/>
      <c r="B285" s="45"/>
      <c r="C285" s="335" t="s">
        <v>1719</v>
      </c>
      <c r="D285" s="335" t="s">
        <v>1720</v>
      </c>
      <c r="E285" s="18" t="s">
        <v>88</v>
      </c>
      <c r="F285" s="336">
        <v>1076.3389999999999</v>
      </c>
      <c r="G285" s="39"/>
      <c r="H285" s="45"/>
    </row>
    <row r="286" s="2" customFormat="1" ht="16.8" customHeight="1">
      <c r="A286" s="39"/>
      <c r="B286" s="45"/>
      <c r="C286" s="335" t="s">
        <v>1724</v>
      </c>
      <c r="D286" s="335" t="s">
        <v>1725</v>
      </c>
      <c r="E286" s="18" t="s">
        <v>88</v>
      </c>
      <c r="F286" s="336">
        <v>1076.3389999999999</v>
      </c>
      <c r="G286" s="39"/>
      <c r="H286" s="45"/>
    </row>
    <row r="287" s="2" customFormat="1">
      <c r="A287" s="39"/>
      <c r="B287" s="45"/>
      <c r="C287" s="335" t="s">
        <v>1729</v>
      </c>
      <c r="D287" s="335" t="s">
        <v>1730</v>
      </c>
      <c r="E287" s="18" t="s">
        <v>88</v>
      </c>
      <c r="F287" s="336">
        <v>1076.3389999999999</v>
      </c>
      <c r="G287" s="39"/>
      <c r="H287" s="45"/>
    </row>
    <row r="288" s="2" customFormat="1" ht="7.44" customHeight="1">
      <c r="A288" s="39"/>
      <c r="B288" s="179"/>
      <c r="C288" s="180"/>
      <c r="D288" s="180"/>
      <c r="E288" s="180"/>
      <c r="F288" s="180"/>
      <c r="G288" s="180"/>
      <c r="H288" s="45"/>
    </row>
    <row r="289" s="2" customFormat="1">
      <c r="A289" s="39"/>
      <c r="B289" s="39"/>
      <c r="C289" s="39"/>
      <c r="D289" s="39"/>
      <c r="E289" s="39"/>
      <c r="F289" s="39"/>
      <c r="G289" s="39"/>
      <c r="H289" s="39"/>
    </row>
  </sheetData>
  <sheetProtection sheet="1" formatColumns="0" formatRows="0" objects="1" scenarios="1" spinCount="100000" saltValue="JxOJjw576Rb/zm8dlaJzY7sOn4bizvBpsbT0ye/n4xNmTt67R1P8kXMvM9ayqIWSSNkSpQvnWLKcwKflzdMIRw==" hashValue="/BHkzrstifAGViTGKpwqm6EcshZopKo9sV1aK4TvI2m1cEl5g4dE6aARLAD6dPLfolOd8/Jb1YY7L/OTOvA3U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LAPTOP-08G75F2A\Michal</dc:creator>
  <cp:lastModifiedBy>LAPTOP-08G75F2A\Michal</cp:lastModifiedBy>
  <dcterms:created xsi:type="dcterms:W3CDTF">2020-01-27T18:55:27Z</dcterms:created>
  <dcterms:modified xsi:type="dcterms:W3CDTF">2020-01-27T18:55:35Z</dcterms:modified>
</cp:coreProperties>
</file>